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13.xml" ContentType="application/vnd.ms-office.chartcolorstyle+xml"/>
  <Override PartName="/xl/charts/colors14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13.xml" ContentType="application/vnd.ms-office.chartstyle+xml"/>
  <Override PartName="/xl/charts/style14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 firstSheet="2" activeTab="69"/>
  </bookViews>
  <sheets>
    <sheet name="KES " sheetId="87" state="hidden" r:id="rId1"/>
    <sheet name="dp3APPKB" sheetId="68" state="hidden" r:id="rId2"/>
    <sheet name="Kemiskinan ok" sheetId="86" r:id="rId3"/>
    <sheet name="Gender OK" sheetId="80" r:id="rId4"/>
    <sheet name="kES 1ok" sheetId="1" r:id="rId5"/>
    <sheet name="KES 2" sheetId="2" r:id="rId6"/>
    <sheet name="KES 3" sheetId="3" state="hidden" r:id="rId7"/>
    <sheet name="KES 4" sheetId="4" state="hidden" r:id="rId8"/>
    <sheet name="KES 5" sheetId="5" state="hidden" r:id="rId9"/>
    <sheet name="KES 6" sheetId="6" state="hidden" r:id="rId10"/>
    <sheet name="KES 7" sheetId="7" state="hidden" r:id="rId11"/>
    <sheet name="KES 8" sheetId="8" r:id="rId12"/>
    <sheet name="KES 9" sheetId="9" state="hidden" r:id="rId13"/>
    <sheet name="10 kb" sheetId="10" r:id="rId14"/>
    <sheet name="Kemenag 11" sheetId="11" r:id="rId15"/>
    <sheet name="BNN 12" sheetId="12" state="hidden" r:id="rId16"/>
    <sheet name="APK 13" sheetId="13" state="hidden" r:id="rId17"/>
    <sheet name="APS 14" sheetId="14" r:id="rId18"/>
    <sheet name="APM 15" sheetId="15" r:id="rId19"/>
    <sheet name="Melek 16" sheetId="16" state="hidden" r:id="rId20"/>
    <sheet name="Pddkn 17" sheetId="17" state="hidden" r:id="rId21"/>
    <sheet name="Pdkk 18" sheetId="18" state="hidden" r:id="rId22"/>
    <sheet name="kawin" sheetId="78" r:id="rId23"/>
    <sheet name="Pddk 19" sheetId="19" r:id="rId24"/>
    <sheet name="IT 20" sheetId="20" state="hidden" r:id="rId25"/>
    <sheet name="bps 21" sheetId="21" state="hidden" r:id="rId26"/>
    <sheet name="Bappeda 22" sheetId="22" state="hidden" r:id="rId27"/>
    <sheet name="Capil 23" sheetId="23" state="hidden" r:id="rId28"/>
    <sheet name="BPS 24" sheetId="24" state="hidden" r:id="rId29"/>
    <sheet name="BPS 25" sheetId="25" state="hidden" r:id="rId30"/>
    <sheet name="UKM 26" sheetId="26" state="hidden" r:id="rId31"/>
    <sheet name="kop 27" sheetId="27" state="hidden" r:id="rId32"/>
    <sheet name="eko 28" sheetId="28" state="hidden" r:id="rId33"/>
    <sheet name="naker 29" sheetId="29" state="hidden" r:id="rId34"/>
    <sheet name="profesional 30" sheetId="30" state="hidden" r:id="rId35"/>
    <sheet name="31 kerja ok" sheetId="31" r:id="rId36"/>
    <sheet name="Sekwan 32" sheetId="32" state="hidden" r:id="rId37"/>
    <sheet name="sekwan 33" sheetId="33" state="hidden" r:id="rId38"/>
    <sheet name="yudikatif 34" sheetId="34" state="hidden" r:id="rId39"/>
    <sheet name="BKPSDM 35" sheetId="35" r:id="rId40"/>
    <sheet name="BKPSDM 36" sheetId="36" state="hidden" r:id="rId41"/>
    <sheet name="Sekwan 37" sheetId="37" r:id="rId42"/>
    <sheet name="BKPSDM 38" sheetId="38" state="hidden" r:id="rId43"/>
    <sheet name="Bamus,LKMD39" sheetId="39" state="hidden" r:id="rId44"/>
    <sheet name="kerja informal ok" sheetId="81" r:id="rId45"/>
    <sheet name="Sheet5" sheetId="82" state="hidden" r:id="rId46"/>
    <sheet name="dinsos ok" sheetId="40" state="hidden" r:id="rId47"/>
    <sheet name="lapas 40" sheetId="41" state="hidden" r:id="rId48"/>
    <sheet name="Lansia 42" sheetId="42" state="hidden" r:id="rId49"/>
    <sheet name="Lansia 43" sheetId="43" state="hidden" r:id="rId50"/>
    <sheet name="Lansia 44" sheetId="44" state="hidden" r:id="rId51"/>
    <sheet name="Cacat 45" sheetId="45" state="hidden" r:id="rId52"/>
    <sheet name="P2TP2A46 " sheetId="46" state="hidden" r:id="rId53"/>
    <sheet name="P2TP2A 47" sheetId="47" state="hidden" r:id="rId54"/>
    <sheet name="P2TP2A 48" sheetId="48" state="hidden" r:id="rId55"/>
    <sheet name="P2TP2A 49" sheetId="49" state="hidden" r:id="rId56"/>
    <sheet name="P2TP2A 50" sheetId="50" state="hidden" r:id="rId57"/>
    <sheet name="P2TP2A 51" sheetId="51" state="hidden" r:id="rId58"/>
    <sheet name="P2TP2A 52" sheetId="52" state="hidden" r:id="rId59"/>
    <sheet name="P2TP2A 53" sheetId="53" state="hidden" r:id="rId60"/>
    <sheet name="P2TP2A 54" sheetId="54" state="hidden" r:id="rId61"/>
    <sheet name="P2TP2A 55" sheetId="55" state="hidden" r:id="rId62"/>
    <sheet name="P2TP2A 56" sheetId="56" state="hidden" r:id="rId63"/>
    <sheet name="P2TP2A 57" sheetId="57" state="hidden" r:id="rId64"/>
    <sheet name="P2TP2A 58" sheetId="58" state="hidden" r:id="rId65"/>
    <sheet name="P2TP2A 59" sheetId="59" state="hidden" r:id="rId66"/>
    <sheet name="P2TP2A 60" sheetId="60" state="hidden" r:id="rId67"/>
    <sheet name="Naker 61" sheetId="61" state="hidden" r:id="rId68"/>
    <sheet name="BPS" sheetId="62" r:id="rId69"/>
    <sheet name="KTP " sheetId="63" r:id="rId70"/>
    <sheet name="Capil" sheetId="64" state="hidden" r:id="rId71"/>
    <sheet name="Sheet2" sheetId="79" state="hidden" r:id="rId72"/>
    <sheet name="PN" sheetId="65" state="hidden" r:id="rId73"/>
    <sheet name="PN 2" sheetId="66" state="hidden" r:id="rId74"/>
    <sheet name="Sheet3" sheetId="67" state="hidden" r:id="rId75"/>
    <sheet name="Akta kelhrn" sheetId="69" state="hidden" r:id="rId76"/>
    <sheet name="laju" sheetId="70" state="hidden" r:id="rId77"/>
    <sheet name="p3appkb" sheetId="71" state="hidden" r:id="rId78"/>
    <sheet name="disdikbud" sheetId="72" state="hidden" r:id="rId79"/>
    <sheet name="DINKES1" sheetId="73" state="hidden" r:id="rId80"/>
    <sheet name="DINKES2" sheetId="74" state="hidden" r:id="rId81"/>
    <sheet name="dinkes3" sheetId="75" state="hidden" r:id="rId82"/>
    <sheet name="Sheet9" sheetId="76" state="hidden" r:id="rId83"/>
    <sheet name="Sheet1" sheetId="83" state="hidden" r:id="rId84"/>
    <sheet name="Sheet6" sheetId="84" state="hidden" r:id="rId85"/>
    <sheet name="Sheet7" sheetId="85" state="hidden" r:id="rId86"/>
  </sheets>
  <externalReferences>
    <externalReference r:id="rId87"/>
    <externalReference r:id="rId88"/>
  </externalReferences>
  <definedNames>
    <definedName name="_xlnm.Print_Area" localSheetId="13">'10 kb'!$A$1:$L$16</definedName>
    <definedName name="_xlnm.Print_Area" localSheetId="16">'APK 13'!$A$1:$K$11</definedName>
    <definedName name="_xlnm.Print_Area" localSheetId="17">'APS 14'!$A$3:$L$22</definedName>
    <definedName name="_xlnm.Print_Area" localSheetId="15">'BNN 12'!$A$1:$P$15</definedName>
    <definedName name="_xlnm.Print_Area" localSheetId="68">BPS!$A$1:$F$22</definedName>
    <definedName name="_xlnm.Print_Area" localSheetId="25">'bps 21'!$A$1:$E$16</definedName>
    <definedName name="_xlnm.Print_Area" localSheetId="28">'BPS 24'!$A$3:$F$25</definedName>
    <definedName name="_xlnm.Print_Area" localSheetId="29">'BPS 25'!$A$1:$H$11</definedName>
    <definedName name="_xlnm.Print_Area" localSheetId="46">'dinsos ok'!$A$52:$E$61</definedName>
    <definedName name="_xlnm.Print_Area" localSheetId="1">dp3APPKB!#REF!</definedName>
    <definedName name="_xlnm.Print_Area" localSheetId="24">'IT 20'!$A$1:$G$30</definedName>
    <definedName name="_xlnm.Print_Area" localSheetId="14">'Kemenag 11'!$A$1:$L$12</definedName>
    <definedName name="_xlnm.Print_Area" localSheetId="0">'KES '!$A$2:$AC$13</definedName>
    <definedName name="_xlnm.Print_Area" localSheetId="4">'kES 1ok'!$A$1:$I$31</definedName>
    <definedName name="_xlnm.Print_Area" localSheetId="5">'KES 2'!$A$2:$I$29</definedName>
    <definedName name="_xlnm.Print_Area" localSheetId="6">'KES 3'!$A$14:$T$26</definedName>
    <definedName name="_xlnm.Print_Area" localSheetId="7">'KES 4'!$A$13:$F$25</definedName>
    <definedName name="_xlnm.Print_Area" localSheetId="8">'KES 5'!$A$22:$F$31</definedName>
    <definedName name="_xlnm.Print_Area" localSheetId="9">'KES 6'!$A$1:$O$25</definedName>
    <definedName name="_xlnm.Print_Area" localSheetId="12">'KES 9'!$A$2:$AC$13</definedName>
    <definedName name="_xlnm.Print_Area" localSheetId="19">'Melek 16'!$A$1:$E$7</definedName>
    <definedName name="_xlnm.Print_Area" localSheetId="55">'P2TP2A 49'!$A$1:$H$16</definedName>
    <definedName name="_xlnm.Print_Area" localSheetId="20">'Pddkn 17'!$A$1:$K$12</definedName>
    <definedName name="_xlnm.Print_Area" localSheetId="21">'Pdkk 18'!$A$1:$E$15</definedName>
    <definedName name="_xlnm.Print_Area" localSheetId="30">'UKM 26'!$A$1:$K$18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<sst xmlns="http://schemas.openxmlformats.org/spreadsheetml/2006/main" count="2039" uniqueCount="785">
  <si>
    <t>9  PENDERITA HIV/AIDS TAHUN 2022</t>
  </si>
  <si>
    <t>NO.</t>
  </si>
  <si>
    <t>KEC.</t>
  </si>
  <si>
    <t>&lt; 1 TH</t>
  </si>
  <si>
    <t>1 - 4 TH</t>
  </si>
  <si>
    <t>5 - 14 TH</t>
  </si>
  <si>
    <t>15 - 19 TH</t>
  </si>
  <si>
    <t>20 - 29 TH</t>
  </si>
  <si>
    <t>30 - 39 TH</t>
  </si>
  <si>
    <t>40- 49 TH</t>
  </si>
  <si>
    <t>50 - 59 TH</t>
  </si>
  <si>
    <t>&gt; 60 TH</t>
  </si>
  <si>
    <t>L</t>
  </si>
  <si>
    <t>P</t>
  </si>
  <si>
    <t>L + P</t>
  </si>
  <si>
    <t>MKS</t>
  </si>
  <si>
    <t>GP</t>
  </si>
  <si>
    <t>ABTB</t>
  </si>
  <si>
    <t>RS</t>
  </si>
  <si>
    <t>JUMLAH</t>
  </si>
  <si>
    <t>Sumber: Dinas Kesehatan Kota Bukittinggi Tahun 2022</t>
  </si>
  <si>
    <t>STATUS GIZI BALITA BERDASARKAN INDEKS BB/U, TB/U, DAN BB/TB MENURUT KECAMATAN DAN PUSKESMAS</t>
  </si>
  <si>
    <t>NO</t>
  </si>
  <si>
    <t>KECAMATAN</t>
  </si>
  <si>
    <t>JUMLAH BALITA YANG DITIMBANG</t>
  </si>
  <si>
    <t>BALITA BERAT BADAN KURANG (BB/U)</t>
  </si>
  <si>
    <t>JUMLAH BALITA YANG DIUKUR TINGGI BADAN</t>
  </si>
  <si>
    <t>BALITA PENDEK (TB/U)</t>
  </si>
  <si>
    <t>JUMLAH BALITA YANG DIUKUR</t>
  </si>
  <si>
    <t>BALITA GIZI KURANG
(BB/TB : &lt; -2 s.d -3 SD)</t>
  </si>
  <si>
    <t>BALITA GIZI BURUK 
(BB/TB: &lt; -3 SD)</t>
  </si>
  <si>
    <t>%</t>
  </si>
  <si>
    <t xml:space="preserve">JUMLAH </t>
  </si>
  <si>
    <t>G.Panjang</t>
  </si>
  <si>
    <t>Aur Birugo Tigo Baleh</t>
  </si>
  <si>
    <t>Mandiangin K. Selayan</t>
  </si>
  <si>
    <t>JUMLAH (KAB/KOTA)</t>
  </si>
  <si>
    <t>Usia Perkawinan Pertama PUS  Per Kecamatan hasil pendataan Keluarga di Kota Bukittinggi tahun 2022</t>
  </si>
  <si>
    <t>No</t>
  </si>
  <si>
    <t>Kecamatan</t>
  </si>
  <si>
    <t>PUS</t>
  </si>
  <si>
    <t>ISTRI</t>
  </si>
  <si>
    <t>SUAMI</t>
  </si>
  <si>
    <t>&lt;21 TAHUN</t>
  </si>
  <si>
    <r>
      <rPr>
        <u/>
        <sz val="9"/>
        <color theme="1"/>
        <rFont val="Arial"/>
        <charset val="134"/>
      </rPr>
      <t xml:space="preserve">&gt; </t>
    </r>
    <r>
      <rPr>
        <sz val="9"/>
        <color theme="1"/>
        <rFont val="Arial"/>
        <charset val="134"/>
      </rPr>
      <t>21 TAHUN</t>
    </r>
  </si>
  <si>
    <t>&lt;25 TAHUN</t>
  </si>
  <si>
    <r>
      <rPr>
        <u/>
        <sz val="9"/>
        <color theme="1"/>
        <rFont val="Arial"/>
        <charset val="134"/>
      </rPr>
      <t xml:space="preserve">&gt; </t>
    </r>
    <r>
      <rPr>
        <sz val="9"/>
        <color theme="1"/>
        <rFont val="Arial"/>
        <charset val="134"/>
      </rPr>
      <t>25 TAHUN</t>
    </r>
  </si>
  <si>
    <t>JML</t>
  </si>
  <si>
    <t>G. Panjang</t>
  </si>
  <si>
    <t>Jumlah</t>
  </si>
  <si>
    <t>Sumber: DP3APPKB Kota Bukittinggi .</t>
  </si>
  <si>
    <t>JUMLAH PENDUDUK MISKIN (RIBUAN) DAN PERSENTASE PENDUDUK MISKIN KOTA BUKITTINGGI TAHUN 2018 -2022</t>
  </si>
  <si>
    <t>JML PDDK MISKIN</t>
  </si>
  <si>
    <t>PERSENTASE PDDK MISKIN (%)</t>
  </si>
  <si>
    <t>Indeks Pembangunan Gender Kota Bukittinggi</t>
  </si>
  <si>
    <t>TAHUN</t>
  </si>
  <si>
    <t>IPG</t>
  </si>
  <si>
    <t>IPG AHH</t>
  </si>
  <si>
    <t>IPG IPM</t>
  </si>
  <si>
    <t>IPG Pengeluaran Perkapita</t>
  </si>
  <si>
    <t>IPG Sumbar</t>
  </si>
  <si>
    <t>IPG Nasional</t>
  </si>
  <si>
    <t>Laki-laki</t>
  </si>
  <si>
    <t>Perempuan</t>
  </si>
  <si>
    <t>98,77</t>
  </si>
  <si>
    <t>98,89</t>
  </si>
  <si>
    <t>72,51</t>
  </si>
  <si>
    <t>76,18</t>
  </si>
  <si>
    <t>81,22</t>
  </si>
  <si>
    <t>80,32</t>
  </si>
  <si>
    <t>98,99</t>
  </si>
  <si>
    <t>72,66</t>
  </si>
  <si>
    <t>76,30</t>
  </si>
  <si>
    <t>81,34</t>
  </si>
  <si>
    <t>80,52</t>
  </si>
  <si>
    <t>99,36</t>
  </si>
  <si>
    <t>72,99</t>
  </si>
  <si>
    <t>76,62</t>
  </si>
  <si>
    <t>81,78</t>
  </si>
  <si>
    <t>81,26</t>
  </si>
  <si>
    <t>Persentase Sumbangan Pendapatan Perempuan</t>
  </si>
  <si>
    <t>Persentase Pr sebg tenaga Profesional</t>
  </si>
  <si>
    <t>Keterlibatan Pr di Parlemen</t>
  </si>
  <si>
    <t>IDG BUKITTINGGI</t>
  </si>
  <si>
    <t>IDG SUMBAR</t>
  </si>
  <si>
    <t>IDG</t>
  </si>
  <si>
    <t>IDG NASIONAL</t>
  </si>
  <si>
    <t>IDG Bukittinggi</t>
  </si>
  <si>
    <t>IDG Sumbar</t>
  </si>
  <si>
    <t>IDG Nasional</t>
  </si>
  <si>
    <t>37,89</t>
  </si>
  <si>
    <t>65,89</t>
  </si>
  <si>
    <t>60,33</t>
  </si>
  <si>
    <t>58,28</t>
  </si>
  <si>
    <t>37,86</t>
  </si>
  <si>
    <t>66,17</t>
  </si>
  <si>
    <t>60,19</t>
  </si>
  <si>
    <t>65,12</t>
  </si>
  <si>
    <t>37,94</t>
  </si>
  <si>
    <t>59,78</t>
  </si>
  <si>
    <t>63,37</t>
  </si>
  <si>
    <t>65,48</t>
  </si>
  <si>
    <t>Bukittinggi</t>
  </si>
  <si>
    <t>Sumbar</t>
  </si>
  <si>
    <t>Nasional</t>
  </si>
  <si>
    <t>Pr.di Parlemen</t>
  </si>
  <si>
    <t>Pr.Profesional</t>
  </si>
  <si>
    <t>1. UMUR HARAPAN HIDUP</t>
  </si>
  <si>
    <t>UHH</t>
  </si>
  <si>
    <t>73.52</t>
  </si>
  <si>
    <t>73.6</t>
  </si>
  <si>
    <t>73.69</t>
  </si>
  <si>
    <t>73.91</t>
  </si>
  <si>
    <t>74.22</t>
  </si>
  <si>
    <t xml:space="preserve">2.  ANGKA KEMATIAN IBU </t>
  </si>
  <si>
    <t>Jumlah Kematian Ibu</t>
  </si>
  <si>
    <t>3.  JUMLAH KEMATIAN IBU MELAHIRKAN TH 2022</t>
  </si>
  <si>
    <t>JUMLAH KEMATIAN</t>
  </si>
  <si>
    <t>Sumber: Dinas Kesehatan Kota Bukittinggi Tahun 2020</t>
  </si>
  <si>
    <t>4.  ANGKA KEMATIAN BAYI</t>
  </si>
  <si>
    <t>AKB / 1000 KH</t>
  </si>
  <si>
    <t>Angka Kematian Ibu Melahirkan</t>
  </si>
  <si>
    <t xml:space="preserve">KI </t>
  </si>
  <si>
    <t>CAKUPAN PERSALINAN YANG DITOLONG TENAGA KESEHATAN  PER KECAMATAN</t>
  </si>
  <si>
    <t>KOTA BUKITTINGGI TAHUN 2022</t>
  </si>
  <si>
    <t>PERTOLONGAN PERSALINAN</t>
  </si>
  <si>
    <t xml:space="preserve">SASARAN </t>
  </si>
  <si>
    <t>ABS</t>
  </si>
  <si>
    <t>JUMLAH KEMATIAN IBU  TH 2022</t>
  </si>
  <si>
    <t>Penyebab Kematian Ibu Melahirkan</t>
  </si>
  <si>
    <t>PENYEBAB KEMATIAN IBU MELAHIRKAN TAHUN 2022</t>
  </si>
  <si>
    <t>PENYEBAB KEMATIAN IBU KARENA HAMIL, MELAHIRKAN DAN NIFAS</t>
  </si>
  <si>
    <t xml:space="preserve">EKLAMSIA </t>
  </si>
  <si>
    <t xml:space="preserve">INFEKSI </t>
  </si>
  <si>
    <t xml:space="preserve">ABORTUS </t>
  </si>
  <si>
    <t>LAMA/ MACET</t>
  </si>
  <si>
    <t xml:space="preserve">EMBOLI OBSTETRI </t>
  </si>
  <si>
    <t>KOMPL MASA POST PARTUM</t>
  </si>
  <si>
    <t xml:space="preserve">PERDARAHAN </t>
  </si>
  <si>
    <t>Lain-lain</t>
  </si>
  <si>
    <t>Sumber : Dinas Kesehatan Kota Bukittinggi Tahun 2022</t>
  </si>
  <si>
    <t>Kunjungan Ibu Hamil (K1/K4) ke Posyandu dan Puskesmas</t>
  </si>
  <si>
    <t xml:space="preserve">Cakupan Pelayanan Ante Natal Care Per Kecamatan Kota Bukittinggi </t>
  </si>
  <si>
    <t>Tahun 2022</t>
  </si>
  <si>
    <t>Sasaran</t>
  </si>
  <si>
    <t>K1</t>
  </si>
  <si>
    <t>K4</t>
  </si>
  <si>
    <t>Bumil Resti</t>
  </si>
  <si>
    <t>Dapat Yankes</t>
  </si>
  <si>
    <t>Guguk Panjang</t>
  </si>
  <si>
    <t>Mandiangin Koto Selayan</t>
  </si>
  <si>
    <t>Sumber : Dinas Kesehatan Tahun 2022</t>
  </si>
  <si>
    <t xml:space="preserve">Persentase Pemberian ASI Eksklusif pada bayi 0-6 bulan Per Kecamatan Kota Bukittinggi </t>
  </si>
  <si>
    <t>Persentase ASI Eksklusif  Bayi 0-6 bulan</t>
  </si>
  <si>
    <t>Feb</t>
  </si>
  <si>
    <t>Agust</t>
  </si>
  <si>
    <t>Tahunan</t>
  </si>
  <si>
    <t>KotaBukittinggi</t>
  </si>
  <si>
    <t>Cakupan Pertolongan Persalinan</t>
  </si>
  <si>
    <t>CAKUPAN PERTOLONGAN PERSALINAN TAHUN 2022</t>
  </si>
  <si>
    <t>PENOLONG PERSALINAN</t>
  </si>
  <si>
    <t>DOKTER</t>
  </si>
  <si>
    <t>BIDAN</t>
  </si>
  <si>
    <t>DUKUN</t>
  </si>
  <si>
    <t>LAINNYA</t>
  </si>
  <si>
    <t>ASI Eksklusif</t>
  </si>
  <si>
    <t>Status Gizi</t>
  </si>
  <si>
    <t>Status Gizi Balita Kota Bukittinggi</t>
  </si>
  <si>
    <t>Gizi Buruk</t>
  </si>
  <si>
    <t>Bizi Kurang</t>
  </si>
  <si>
    <t>Gizi Baik</t>
  </si>
  <si>
    <t>Gizi Lebih</t>
  </si>
  <si>
    <t>Puskesmas</t>
  </si>
  <si>
    <t>RA</t>
  </si>
  <si>
    <t>Mandiangin</t>
  </si>
  <si>
    <t>Nilam Sari</t>
  </si>
  <si>
    <t>Gulai Bancah</t>
  </si>
  <si>
    <t>Plus MKS</t>
  </si>
  <si>
    <t>Tigo Baleh</t>
  </si>
  <si>
    <t>Sumber : Dinas Kesehatan Tahun 2020</t>
  </si>
  <si>
    <t>Status Gizi Kota Bukittinggi</t>
  </si>
  <si>
    <t>Status Gizi ( Indikator BB/U)</t>
  </si>
  <si>
    <t xml:space="preserve"> Buruk</t>
  </si>
  <si>
    <t xml:space="preserve"> Kurang</t>
  </si>
  <si>
    <t>Baik</t>
  </si>
  <si>
    <t>Lebih</t>
  </si>
  <si>
    <t>Kota Bukittinggi</t>
  </si>
  <si>
    <t>PUSKESMAS</t>
  </si>
  <si>
    <t>BALITA</t>
  </si>
  <si>
    <t>JUMLAH SASARAN BALITA (S)</t>
  </si>
  <si>
    <t>DITIMBANG</t>
  </si>
  <si>
    <t>JUMLAH (D)</t>
  </si>
  <si>
    <t>% (D/S)</t>
  </si>
  <si>
    <t>L+P</t>
  </si>
  <si>
    <t>Imunisasi Tetanus Toxoid (TT) pada Ibu Hamil Tahun 2022</t>
  </si>
  <si>
    <t>IMUNISASI TETANUS TOKSOID PADA IBU HAMIL</t>
  </si>
  <si>
    <t>TT-1</t>
  </si>
  <si>
    <t>TT-2</t>
  </si>
  <si>
    <t>TT-3</t>
  </si>
  <si>
    <t>TT-4</t>
  </si>
  <si>
    <t>TT-5</t>
  </si>
  <si>
    <t>TT2+</t>
  </si>
  <si>
    <t>Sumber : Dinas Kesehatan Tahun 2021</t>
  </si>
  <si>
    <t>Ibu Hamil yang mendapat Tablet Zat Besi (Fe)</t>
  </si>
  <si>
    <t xml:space="preserve">Cakupan Tablet Fe pada Bumil Per Kecamatan Kota Bukittinggi </t>
  </si>
  <si>
    <t>Tahun 2019</t>
  </si>
  <si>
    <t>n 2021</t>
  </si>
  <si>
    <t>JUMLAH       IBU HAMIL</t>
  </si>
  <si>
    <t>FE1 (30 TABLET)</t>
  </si>
  <si>
    <t>FE3 (90 TABLET)</t>
  </si>
  <si>
    <t>TABEL  43</t>
  </si>
  <si>
    <t>CAKUPAN IMUNISASI DPT-HB-Hib 3, POLIO 4*, CAMPAK RUBELA, DAN IMUNISASI DASAR LENGKAP PADA BAYI MENURUT JENIS KELAMIN, KECAMATAN, DAN PUSKESMAS</t>
  </si>
  <si>
    <r>
      <rPr>
        <b/>
        <sz val="12"/>
        <rFont val="Arial"/>
        <charset val="134"/>
      </rPr>
      <t xml:space="preserve">JUMLAH BAYI
</t>
    </r>
    <r>
      <rPr>
        <b/>
        <i/>
        <sz val="12"/>
        <rFont val="Arial"/>
        <charset val="134"/>
      </rPr>
      <t>(SURVIVING INFANT)</t>
    </r>
  </si>
  <si>
    <t>BAYI DIIMUNISASI</t>
  </si>
  <si>
    <t>DPT-HB-Hib3</t>
  </si>
  <si>
    <t>POLIO 4*</t>
  </si>
  <si>
    <t>CAMPAK RUBELA</t>
  </si>
  <si>
    <t>IMUNISASI DASAR LENGKAP</t>
  </si>
  <si>
    <t>Sumber: …………….. (sebutkan)</t>
  </si>
  <si>
    <t>Keterangan:</t>
  </si>
  <si>
    <t>*khusus untuk provinsi DIY, diisi dengan imunisasi IPV dosis ke 3</t>
  </si>
  <si>
    <t>MR = measles rubella</t>
  </si>
  <si>
    <t>Keluarga Berencana</t>
  </si>
  <si>
    <t>Jumlah PUS Peserta KB Berdasarkan Metode Kontrasepsi yang sedang digunakan Per Kecamatan di Kota Bukittinggi Tahun 2022.</t>
  </si>
  <si>
    <t>Kec.</t>
  </si>
  <si>
    <t>Peserta KB Perempuan</t>
  </si>
  <si>
    <t>Peserta KB Pria</t>
  </si>
  <si>
    <t>Total</t>
  </si>
  <si>
    <t>JML PUS</t>
  </si>
  <si>
    <t>PESERTA KB AKTIF</t>
  </si>
  <si>
    <t>IUD</t>
  </si>
  <si>
    <t>MOW</t>
  </si>
  <si>
    <t>Implan</t>
  </si>
  <si>
    <t>Suntik</t>
  </si>
  <si>
    <t>Pil</t>
  </si>
  <si>
    <t>Jml</t>
  </si>
  <si>
    <t>MOP</t>
  </si>
  <si>
    <t>Kondom</t>
  </si>
  <si>
    <t xml:space="preserve">KONDOM </t>
  </si>
  <si>
    <t>SUNTIK</t>
  </si>
  <si>
    <t>PIL</t>
  </si>
  <si>
    <t>AKDR</t>
  </si>
  <si>
    <t>IMPLAN</t>
  </si>
  <si>
    <t>Sumber: Dinas Pemberdayaan Perempuan &amp; Perlindungan Anak, Pengendalian Penduduk &amp; Keluarga Berencana (P3APPKB) Kota Bukittinggi .</t>
  </si>
  <si>
    <t>Alat Kontrasepsi</t>
  </si>
  <si>
    <t>Peserta KB Baru</t>
  </si>
  <si>
    <t>KONDOM</t>
  </si>
  <si>
    <t>Usia Perkawinan Pertama</t>
  </si>
  <si>
    <t>taa</t>
  </si>
  <si>
    <t>Usia Perkawinan Pertama pada PUS hasil PendPer Kecamatan di Kota Bukittinggi tahun 2022</t>
  </si>
  <si>
    <t>LAKI-LAKI</t>
  </si>
  <si>
    <t>PEREMPUAN</t>
  </si>
  <si>
    <t>19-21</t>
  </si>
  <si>
    <t>21-30</t>
  </si>
  <si>
    <t>16-20</t>
  </si>
  <si>
    <t>Sumber: Kantor Kementerian Agama (Kemenag) Kota Bukittinggi .</t>
  </si>
  <si>
    <t>Usia Perkawinan Pertama PUS  Per Kecamatan hasil pendataan Keluarga di Kota Bukittinggi tahun 2022.</t>
  </si>
  <si>
    <t>Penggunaan NAPZA</t>
  </si>
  <si>
    <t>PENGGUNA NARKOTIKA, PSIKOTROPIKA DAN ZAT ADIKTIF LAINNYA (NAPZA)</t>
  </si>
  <si>
    <t>MENURUT JENIS KELAMIN TAHUN 2022</t>
  </si>
  <si>
    <t>PENGGUNA NAPZA</t>
  </si>
  <si>
    <t>Sumber : Dinas Kesehatan Kota BukittinggIi Tahun 2021</t>
  </si>
  <si>
    <t>Angka Partisipasi Kasar (APK) menurut jenjang pendidikan SD, SLTP, SLTA</t>
  </si>
  <si>
    <r>
      <rPr>
        <sz val="7"/>
        <color theme="1"/>
        <rFont val="Times New Roman"/>
        <charset val="134"/>
      </rPr>
      <t xml:space="preserve"> </t>
    </r>
    <r>
      <rPr>
        <sz val="11"/>
        <color theme="1"/>
        <rFont val="Calibri"/>
        <charset val="134"/>
        <scheme val="minor"/>
      </rPr>
      <t>Angka Partisipasi Kasar (APK) menurut jenjang pendidikan SD,SLTP,SLTA Kota Bukittinggi Tahun 2022</t>
    </r>
  </si>
  <si>
    <t>SD</t>
  </si>
  <si>
    <t>SLTP</t>
  </si>
  <si>
    <t>SLTA</t>
  </si>
  <si>
    <t>Sumber: Disdikbud Kota Bukittinggi Tahun 2020</t>
  </si>
  <si>
    <t>Angka Partisipasi Kasar (APK) Formal dan Nonformal Penduduk menurut Karakteristik dan Jenis Kelamin, 2022</t>
  </si>
  <si>
    <t>Karakteristik</t>
  </si>
  <si>
    <t>Laki-laki + Perempuan</t>
  </si>
  <si>
    <t>SMP</t>
  </si>
  <si>
    <t>SMA</t>
  </si>
  <si>
    <t>Angka Partisipasi Sekolah (APS) menurut kelompok umur (7-sd 24 tahun)</t>
  </si>
  <si>
    <t>Angka Partisipasi Sekolah menurut Kelompok Umur 7-24 tahun dan Jenis Kelamin Per Kecamatan di Kota Bukittinggi tahun 2022.</t>
  </si>
  <si>
    <t>Partisipasi Sekolah</t>
  </si>
  <si>
    <t>7-12 Tahun</t>
  </si>
  <si>
    <t>13-15 Tahun</t>
  </si>
  <si>
    <t>16-18 Tahun</t>
  </si>
  <si>
    <t>19-24 Tahun</t>
  </si>
  <si>
    <t>Tidak/ Belum Pernah Sekolah</t>
  </si>
  <si>
    <t>0,31</t>
  </si>
  <si>
    <t>0,15</t>
  </si>
  <si>
    <t>Masih Sekolah</t>
  </si>
  <si>
    <t>99,69</t>
  </si>
  <si>
    <t>99,85</t>
  </si>
  <si>
    <t>96,95</t>
  </si>
  <si>
    <t>98,45</t>
  </si>
  <si>
    <t>83,3</t>
  </si>
  <si>
    <t>85,09</t>
  </si>
  <si>
    <t>84,22</t>
  </si>
  <si>
    <t>41,97</t>
  </si>
  <si>
    <t>45,27</t>
  </si>
  <si>
    <t>43,64</t>
  </si>
  <si>
    <t>Tidak Sekolah Lagi</t>
  </si>
  <si>
    <t>3,05</t>
  </si>
  <si>
    <t>1,55</t>
  </si>
  <si>
    <t>16,70</t>
  </si>
  <si>
    <t>14,91</t>
  </si>
  <si>
    <t>15,78</t>
  </si>
  <si>
    <t>58,03</t>
  </si>
  <si>
    <t>54,73</t>
  </si>
  <si>
    <t>56,36</t>
  </si>
  <si>
    <t>Sumber: BPS Survei Sosial Ekonomi Nasional ( Susenas)</t>
  </si>
  <si>
    <t>Angka Partisipasi Murni (APM) menurut jenjang pendidikan SD, SLTP, SLTA</t>
  </si>
  <si>
    <r>
      <rPr>
        <sz val="7"/>
        <color theme="1"/>
        <rFont val="Times New Roman"/>
        <charset val="134"/>
      </rPr>
      <t xml:space="preserve"> </t>
    </r>
    <r>
      <rPr>
        <sz val="11"/>
        <color theme="1"/>
        <rFont val="Calibri"/>
        <charset val="134"/>
        <scheme val="minor"/>
      </rPr>
      <t>Angka Partisipasi Murni (APM) menurut jenjang pendidikan SD,SLTP,SLTA Di Kota Bukittinggi Tahun 2022</t>
    </r>
  </si>
  <si>
    <t>-</t>
  </si>
  <si>
    <t>Sumber Data : Dinas Pendidikan dan Kebudayaan Kota Bukittinggi Tahun 2021</t>
  </si>
  <si>
    <t>Jenjang Pddk</t>
  </si>
  <si>
    <t>Persentase Penduduk berumur 15 tahun keatas yang Melek Huruf</t>
  </si>
  <si>
    <t>Angka Melek Huruf</t>
  </si>
  <si>
    <t>Dapat baca tulis</t>
  </si>
  <si>
    <t>Tidak dapat baca tulis</t>
  </si>
  <si>
    <t>Angka Putus Sekolah menurut jenjang pendidikan SD, SLTP, dan SLTA</t>
  </si>
  <si>
    <t>Angka Putus Sekolah menurut Jenjang Pendidikan dan Jenis Kelamin Per Kecamatan di Kota Bukittinggi Tahun 2022</t>
  </si>
  <si>
    <t>Penduduk Menurut Jenis Pendidikan Tertinggi yang ditamatkan</t>
  </si>
  <si>
    <t xml:space="preserve">Persentase Pendidikan Tertinggi Yang Ditamatkan Penduduk Umur 15 Tahun Ke Atas menurut Jenis Kelamin di Kota Bukittinggi Tahun 2022. </t>
  </si>
  <si>
    <t>No.</t>
  </si>
  <si>
    <t>Pendidikan Tertinggi</t>
  </si>
  <si>
    <t>Tidak Punya Ijazah</t>
  </si>
  <si>
    <t>SD Sederajat</t>
  </si>
  <si>
    <t>SLTP sederajat</t>
  </si>
  <si>
    <t>SLTA sederajat</t>
  </si>
  <si>
    <t>Diploma I/II</t>
  </si>
  <si>
    <t>Diploma III/ Akademi</t>
  </si>
  <si>
    <t>Diploma IV/S1</t>
  </si>
  <si>
    <t>S2</t>
  </si>
  <si>
    <t>S3</t>
  </si>
  <si>
    <t>Sumber: Susenas BPS Kota Bukittinggi.</t>
  </si>
  <si>
    <t>Tabel           Persentase Penduduk umur 10 tahun ke atas menurut Jenis Kelamin dan status Perkawinan Tahun 2022.</t>
  </si>
  <si>
    <t>Jenis Kelamin</t>
  </si>
  <si>
    <t>Status Perkawinan</t>
  </si>
  <si>
    <t>Belum Kawin</t>
  </si>
  <si>
    <t>Kawin</t>
  </si>
  <si>
    <t>Cerai*</t>
  </si>
  <si>
    <t>Laki - laki</t>
  </si>
  <si>
    <t>* Termasuk cerai hidup dan cerai mati</t>
  </si>
  <si>
    <t>Sumber : Statistik Kesejahteraan Rakyat Kota Bukittinggi 2022</t>
  </si>
  <si>
    <t>Rata-rata lama sekolah</t>
  </si>
  <si>
    <t>Tahun</t>
  </si>
  <si>
    <t>Rata rata lama Sekolah</t>
  </si>
  <si>
    <t>Rata rata Lama sekolah</t>
  </si>
  <si>
    <t>Akses terhadap Informasi dan Teknologi</t>
  </si>
  <si>
    <t>JUMLAH PELANGGAN SALURAN TELPON TAHUN 2022</t>
  </si>
  <si>
    <t>LK</t>
  </si>
  <si>
    <t>PR</t>
  </si>
  <si>
    <t>LK+ LP</t>
  </si>
  <si>
    <t>Sumber : Dinas Kominfo</t>
  </si>
  <si>
    <t>Jumlah Pengguna Personal Komputer</t>
  </si>
  <si>
    <t>3. Jumlah Pengguna Internet</t>
  </si>
  <si>
    <t>Tingkat Partisipasi Angkatan Kerja (TPAK)</t>
  </si>
  <si>
    <t>Tabel 6.1.</t>
  </si>
  <si>
    <t>Jumlah Penduduk Berusia 15 Tahun Ke Atas menurut Jenis Kegiatan Selama Seminggu Yang Lalu dan Jenis Kelamin di Kota Bukittinggi Tahun 2022.</t>
  </si>
  <si>
    <t>Kegiatan Utama</t>
  </si>
  <si>
    <t>Lak-laki</t>
  </si>
  <si>
    <t>LK +PR</t>
  </si>
  <si>
    <t>I</t>
  </si>
  <si>
    <t>Angkatan Kerja</t>
  </si>
  <si>
    <r>
      <rPr>
        <sz val="9"/>
        <color theme="1"/>
        <rFont val="Arial"/>
        <charset val="134"/>
      </rPr>
      <t>1.</t>
    </r>
    <r>
      <rPr>
        <sz val="7"/>
        <color theme="1"/>
        <rFont val="Times New Roman"/>
        <charset val="134"/>
      </rPr>
      <t xml:space="preserve">   </t>
    </r>
    <r>
      <rPr>
        <sz val="9"/>
        <color theme="1"/>
        <rFont val="Arial"/>
        <charset val="134"/>
      </rPr>
      <t>Bekerja</t>
    </r>
  </si>
  <si>
    <r>
      <rPr>
        <sz val="9"/>
        <color theme="1"/>
        <rFont val="Arial"/>
        <charset val="134"/>
      </rPr>
      <t>2.</t>
    </r>
    <r>
      <rPr>
        <sz val="7"/>
        <color theme="1"/>
        <rFont val="Times New Roman"/>
        <charset val="134"/>
      </rPr>
      <t xml:space="preserve">    </t>
    </r>
    <r>
      <rPr>
        <sz val="9"/>
        <color theme="1"/>
        <rFont val="Arial"/>
        <charset val="134"/>
      </rPr>
      <t xml:space="preserve">Pengangguran </t>
    </r>
  </si>
  <si>
    <t>II</t>
  </si>
  <si>
    <t>Bukan Angkatan Kerja</t>
  </si>
  <si>
    <r>
      <rPr>
        <sz val="9"/>
        <color theme="1"/>
        <rFont val="Arial"/>
        <charset val="134"/>
      </rPr>
      <t>1.</t>
    </r>
    <r>
      <rPr>
        <sz val="7"/>
        <color theme="1"/>
        <rFont val="Times New Roman"/>
        <charset val="134"/>
      </rPr>
      <t xml:space="preserve">    </t>
    </r>
    <r>
      <rPr>
        <sz val="9"/>
        <color theme="1"/>
        <rFont val="Arial"/>
        <charset val="134"/>
      </rPr>
      <t>Sekolah</t>
    </r>
  </si>
  <si>
    <r>
      <rPr>
        <sz val="9"/>
        <color theme="1"/>
        <rFont val="Arial"/>
        <charset val="134"/>
      </rPr>
      <t>2.</t>
    </r>
    <r>
      <rPr>
        <sz val="7"/>
        <color theme="1"/>
        <rFont val="Times New Roman"/>
        <charset val="134"/>
      </rPr>
      <t xml:space="preserve">    </t>
    </r>
    <r>
      <rPr>
        <sz val="9"/>
        <color theme="1"/>
        <rFont val="Arial"/>
        <charset val="134"/>
      </rPr>
      <t>Mengurus rumah tangga</t>
    </r>
  </si>
  <si>
    <r>
      <rPr>
        <sz val="9"/>
        <color theme="1"/>
        <rFont val="Arial"/>
        <charset val="134"/>
      </rPr>
      <t>3.</t>
    </r>
    <r>
      <rPr>
        <sz val="7"/>
        <color theme="1"/>
        <rFont val="Times New Roman"/>
        <charset val="134"/>
      </rPr>
      <t xml:space="preserve">    </t>
    </r>
    <r>
      <rPr>
        <sz val="9"/>
        <color theme="1"/>
        <rFont val="Arial"/>
        <charset val="134"/>
      </rPr>
      <t>Lainnya</t>
    </r>
  </si>
  <si>
    <t>III. Tingkat Partisipasi Angkatan Kerja (TPAK)</t>
  </si>
  <si>
    <t>IV Tingkat Pengangguran Terbuka (%)</t>
  </si>
  <si>
    <t>Sumber: BPS Kota Bukittinggi Tahun 2021, Hasil Sarkernas 2021</t>
  </si>
  <si>
    <t>Perkiraan Tingkat Daya Beli</t>
  </si>
  <si>
    <t>Kepala Keluarga Miskin Tahun 2022</t>
  </si>
  <si>
    <t>Jml KK</t>
  </si>
  <si>
    <t>KK Miskin</t>
  </si>
  <si>
    <t xml:space="preserve">Sumber : Capil </t>
  </si>
  <si>
    <t>Tenaga Kerja Migran</t>
  </si>
  <si>
    <t>a. Antar Kerja Antar Daerah (AKAD)</t>
  </si>
  <si>
    <t>TENAGA KERJA ANTAR KERJA ANTAR DAERAH (AKAD)</t>
  </si>
  <si>
    <t>MENURUT JENIS KELAMIN TAHUN 2019</t>
  </si>
  <si>
    <t>LK + PR</t>
  </si>
  <si>
    <t>Sumber data: BPS, Dinas PTSP</t>
  </si>
  <si>
    <t>b. Antar Kerja Antar Negara (AKAN)</t>
  </si>
  <si>
    <t>TENAGA KERJA ANTAR KERJA ANTAR NEGARA (AKAN)</t>
  </si>
  <si>
    <t>Pekerja di Sektor Informal</t>
  </si>
  <si>
    <t>Pekerja Formal dan Informal</t>
  </si>
  <si>
    <t>Jumlah Penduduk Yang Berkerja menurut Status Formal dan Informal di Kota Bukittinggi Tahun 2022</t>
  </si>
  <si>
    <t>Status</t>
  </si>
  <si>
    <t>Laki2 + Perempuan</t>
  </si>
  <si>
    <t>Formal</t>
  </si>
  <si>
    <t>Informal</t>
  </si>
  <si>
    <t>Sumber: Sakernas - BPS Kota Bukittinggi Tahun 2021</t>
  </si>
  <si>
    <t>Usaha Mikro dan Kecil</t>
  </si>
  <si>
    <t>Jumlah Usaha Menengah Kecil dan Mikro (UMKM) Kota Bukittinggi Tahun 2022.</t>
  </si>
  <si>
    <t>Kec</t>
  </si>
  <si>
    <t>Kecil</t>
  </si>
  <si>
    <t>Menengah</t>
  </si>
  <si>
    <t>Mikro</t>
  </si>
  <si>
    <t>1.</t>
  </si>
  <si>
    <t>2.</t>
  </si>
  <si>
    <t>3.</t>
  </si>
  <si>
    <t>Sumber: Dinas KUKMP Kota Bukittinggi Tahun 2021</t>
  </si>
  <si>
    <t>Data Jumlah Tenaga Kerja menurut Jenis Kelamin pada UMKM Per Kecamatan di Kota Bukittinggi Tahun 2022</t>
  </si>
  <si>
    <t xml:space="preserve">Kecamatan </t>
  </si>
  <si>
    <t xml:space="preserve"> Kecil </t>
  </si>
  <si>
    <t>KEANGGOTAAN KOPERASI</t>
  </si>
  <si>
    <t>Partisipasi Perempuan Sebagai Anggota Koperasi Per Kecamatan di Kota Bukittinggi Tahun 2022</t>
  </si>
  <si>
    <t>Jml Koperasi</t>
  </si>
  <si>
    <t>Anggota</t>
  </si>
  <si>
    <t>Aktif</t>
  </si>
  <si>
    <t>Tdk Aktif</t>
  </si>
  <si>
    <t>Sumber: Dinas KUKMP Kota Bukittinggi Tahun 2021.</t>
  </si>
  <si>
    <t>Partisipasi Perempuan sebagai Pengurus Koperasi Per Kecamatan di Kota Bukittinggi Tahun 2022.</t>
  </si>
  <si>
    <t>Jml Kop</t>
  </si>
  <si>
    <t>Manager</t>
  </si>
  <si>
    <t>Karyawan</t>
  </si>
  <si>
    <t>Penerima Kredit/pinjaman dari lembaga keuangan</t>
  </si>
  <si>
    <t>Pengangguran</t>
  </si>
  <si>
    <t>Sumber : Dinas PTSP, BPS</t>
  </si>
  <si>
    <t>Pekerja Tak Dibayar</t>
  </si>
  <si>
    <t>Pekerja menurut lapangan usaha, status pekerjaan, dan jenis pekerjaan</t>
  </si>
  <si>
    <t>Perempuan Pekerja Profesional dan Manajerial</t>
  </si>
  <si>
    <t>Profesional / Manajerial</t>
  </si>
  <si>
    <t>Pr</t>
  </si>
  <si>
    <t>Jumlah Penduduk Berumur 15 Tahun Ke Atas Yang Bekerja menurut Status Pekerjaan Utama di Kota Bukittinggi Tahun 2022</t>
  </si>
  <si>
    <t>Status Pekerjaan Utama</t>
  </si>
  <si>
    <t>Lk</t>
  </si>
  <si>
    <t>Lk + Pr</t>
  </si>
  <si>
    <t>Berusaha sendiri.</t>
  </si>
  <si>
    <t>Berusaha dibantu buruh tdk tetap/ buruh tak dibayar.</t>
  </si>
  <si>
    <t>Berusaha dibantu buruh tetap/ buruh dibayar.</t>
  </si>
  <si>
    <t>Buruh/karyawan/ pegawai.</t>
  </si>
  <si>
    <t>Pekerja bebas</t>
  </si>
  <si>
    <t>Pekerja keluarga/tak dibayar</t>
  </si>
  <si>
    <t>Sumber: Sakernas BPS Kota Bukittinggi Tahun 2023.</t>
  </si>
  <si>
    <t>Jumlah Anggota DPRD Kota Bukittinggi menurut Partai dan Jenis Kelamin, Kota Bukittinggi Tahun 2022</t>
  </si>
  <si>
    <t>PARTAI</t>
  </si>
  <si>
    <t>NASDEM</t>
  </si>
  <si>
    <t>PKB</t>
  </si>
  <si>
    <t>PKS</t>
  </si>
  <si>
    <t>PDIP</t>
  </si>
  <si>
    <t>GOLKAR</t>
  </si>
  <si>
    <t>GERINDRA</t>
  </si>
  <si>
    <t>DEMOKRAT</t>
  </si>
  <si>
    <t>PAN</t>
  </si>
  <si>
    <t>PPP</t>
  </si>
  <si>
    <t>HANURA</t>
  </si>
  <si>
    <t>TOTAL</t>
  </si>
  <si>
    <t>Sumber: Sekretariat Dewan Perwakilan Rakyat Daerah (Setwan) Kota Bukittinggi Tahun 2021</t>
  </si>
  <si>
    <t>Jumlah Anggota DPRD Kota Bukittinggi menurut Komisi dan jenis Kelamin, Kota Bukittinggi</t>
  </si>
  <si>
    <t>KOMISI</t>
  </si>
  <si>
    <t>III</t>
  </si>
  <si>
    <t>Pada Masing-masing Komisi, Pimpinan DPRD (Ketua dan 2 orang Wakil Ketua sebagai Koordinator)</t>
  </si>
  <si>
    <t>Sumber : Sekretariat DPRD Kota Bukittinggi Tahun 2021</t>
  </si>
  <si>
    <t>Sumber : Sekretariat DPRD Kota Bukittinggi Tahun 2020</t>
  </si>
  <si>
    <t>Partispasi Perempuan di Lembaga Yudikatif Kota Bukitttingi Tahun 2022</t>
  </si>
  <si>
    <t>a. Jaksa</t>
  </si>
  <si>
    <t>b. Hakim</t>
  </si>
  <si>
    <t>c. Polisi</t>
  </si>
  <si>
    <t>Jumlah PNS Menurut Tingkat Pendidikan dan Jenis Kelamin di Pemerintah Kota Bukittinggi 2022</t>
  </si>
  <si>
    <t>PENDIDIKAN</t>
  </si>
  <si>
    <t>D I/ DII</t>
  </si>
  <si>
    <t>D III</t>
  </si>
  <si>
    <t>S1 sampai Doktor</t>
  </si>
  <si>
    <t>Sumber : BKPSDM Kota Bukittinggi Tahun 2022</t>
  </si>
  <si>
    <t>Jumlah PNS Menurut Golongan Ruang dan Jenis Kelamin di Pemerintah Kota Bukittinggi Tahun 2022</t>
  </si>
  <si>
    <t>GOLONGAN</t>
  </si>
  <si>
    <t>A</t>
  </si>
  <si>
    <t>Pegawai Negeri Sipil</t>
  </si>
  <si>
    <t>IV</t>
  </si>
  <si>
    <t>B</t>
  </si>
  <si>
    <t>PPPK</t>
  </si>
  <si>
    <t>V</t>
  </si>
  <si>
    <t>IX</t>
  </si>
  <si>
    <t>JUMLAH / TOTAL</t>
  </si>
  <si>
    <t>Sumber : BKPSDM Kota Bukittinggi Tahun 2023</t>
  </si>
  <si>
    <t>Jumlah PNS Menurut Eselon dan Jenis Kelamin di Pemerintah Kota Bukittinggi Tahun 2022</t>
  </si>
  <si>
    <t>ESELON</t>
  </si>
  <si>
    <t>II.a</t>
  </si>
  <si>
    <t>II.b</t>
  </si>
  <si>
    <t>III.a</t>
  </si>
  <si>
    <t>III.b</t>
  </si>
  <si>
    <t>IV.a</t>
  </si>
  <si>
    <t>IV.b</t>
  </si>
  <si>
    <t>V.a</t>
  </si>
  <si>
    <t>Sumber : BKPSDM Kota Bukittinggi Tahun 2020</t>
  </si>
  <si>
    <t>Jumlah PNS Menurut Jabatan dan Jenis Kelamin di Pemerintah Kota Bukittinggi Tahun 2022</t>
  </si>
  <si>
    <t>JENIS PNS</t>
  </si>
  <si>
    <t>Jabatan Fungsional Tertentu</t>
  </si>
  <si>
    <t>Jabfung Guru</t>
  </si>
  <si>
    <t>Jabfung Medis</t>
  </si>
  <si>
    <t>JabfungTeknis</t>
  </si>
  <si>
    <t>Fungsional Umum</t>
  </si>
  <si>
    <t>Struktural</t>
  </si>
  <si>
    <t>Esselon V</t>
  </si>
  <si>
    <t xml:space="preserve"> -</t>
  </si>
  <si>
    <t>Esselon IV</t>
  </si>
  <si>
    <t>Esselon III</t>
  </si>
  <si>
    <t>Esselon II</t>
  </si>
  <si>
    <t>Jumlah Camat di Kota Bukittinggi Tahun 2022</t>
  </si>
  <si>
    <t>GUGUK PANJANG</t>
  </si>
  <si>
    <t>Sumber : BKPSDM Kota Bukittinggi Tahun 2021</t>
  </si>
  <si>
    <t>Jumlah Lurah di Kota Bukittinggi Tahun 2022</t>
  </si>
  <si>
    <t>a. Keanggotaan Partai Politik</t>
  </si>
  <si>
    <t>Partai Kebangkita Bangsa</t>
  </si>
  <si>
    <t>Partai Gerindra</t>
  </si>
  <si>
    <t>PDI Perjuangan</t>
  </si>
  <si>
    <t>Partai Golkar</t>
  </si>
  <si>
    <t>Partai Nasdem</t>
  </si>
  <si>
    <t>Partai Garuda</t>
  </si>
  <si>
    <t>Partai Berkarya</t>
  </si>
  <si>
    <t>Partai Keadilan Sejahtera</t>
  </si>
  <si>
    <t>Partai Perindo</t>
  </si>
  <si>
    <t>Partai Persatuan Pembangunan</t>
  </si>
  <si>
    <t>Partai Solidaritas Indonesia</t>
  </si>
  <si>
    <t>Partai Amanat Nasional</t>
  </si>
  <si>
    <t>Partai Hanura</t>
  </si>
  <si>
    <t>Partai Demokrat</t>
  </si>
  <si>
    <t>Partai Bulan Bintang</t>
  </si>
  <si>
    <t>Partai Keadilan dan Persatuan</t>
  </si>
  <si>
    <t>Tim Pertimbangan Jabatan dan Kepangkatan Kota Bukittinggi Menurut Jenis Kelamin Tahun 2019</t>
  </si>
  <si>
    <t>BADAN PERTIMBANGAN JABATAN &amp; KEPANGKATAN</t>
  </si>
  <si>
    <t>JENIS KELAMIN</t>
  </si>
  <si>
    <t>Sekretaris Daerah</t>
  </si>
  <si>
    <t>Asisten I</t>
  </si>
  <si>
    <t>Asisten II</t>
  </si>
  <si>
    <t>Asisten III</t>
  </si>
  <si>
    <t>Kepala BKPSDM</t>
  </si>
  <si>
    <t>Kepala Inspektorat</t>
  </si>
  <si>
    <t>e. Badan Permusyawarahan Desa</t>
  </si>
  <si>
    <t>f. Lembaga Ketahanan Masyarakat Desa</t>
  </si>
  <si>
    <t>g. Serikat Pekerja</t>
  </si>
  <si>
    <t>Persentase Penduduk Berumur 15 Tahun Keatas yang Bekerja</t>
  </si>
  <si>
    <t>di Kegiatan Informal menurut Pekerjaan Utama di Kota</t>
  </si>
  <si>
    <t>Bukittinggi Tahun 2022</t>
  </si>
  <si>
    <t>Lapangan Pekerjaan</t>
  </si>
  <si>
    <t>Lk+Pr</t>
  </si>
  <si>
    <t xml:space="preserve">Utama </t>
  </si>
  <si>
    <t>Pertanian, Kehutanan, Perburuan, dan Perikanan</t>
  </si>
  <si>
    <t>Pertambangan dan penggalian</t>
  </si>
  <si>
    <t>Industri/ Pengolahan</t>
  </si>
  <si>
    <t>Listrik, Gas, dan Air</t>
  </si>
  <si>
    <t>Bangunan</t>
  </si>
  <si>
    <t>Perdagangan Besar, Eceran, Rumah Makan dan hotel</t>
  </si>
  <si>
    <t>Angkutan, Pergudangan, dan Komunikasi</t>
  </si>
  <si>
    <t>Keuangan, Asuransi, Usaha Persewaan , Bangunan, Tanah dan jasa Perusahaan</t>
  </si>
  <si>
    <t>Jasa Kemasyarakatan, Sosial dan Perorangan</t>
  </si>
  <si>
    <t>Sumber: BPS Kota Bukittinggi, Hasil Sakernas 2022</t>
  </si>
  <si>
    <t>Jumlah Anak Jalanan Menurut Kecamatan dan Jenis Kelamin di Kota Bukittinggi Tahun 2022</t>
  </si>
  <si>
    <t>Sumber : Dinas Sosial Kota Bukittinggi Tahun 2023</t>
  </si>
  <si>
    <t>Jumlah Anak Terlantar  Menurut Kecamatan dan Jenis Kelamin di Kota Bukittinggi Tahun 2022</t>
  </si>
  <si>
    <t>TAHUN 2022</t>
  </si>
  <si>
    <t>Anak Terlantar</t>
  </si>
  <si>
    <t xml:space="preserve">Jumlah Anak yang ditampung di Panti Asuhan Menurut Kecamatan dan Jenis Kelamin </t>
  </si>
  <si>
    <t>Kota Bukittinggi Tahun 2022</t>
  </si>
  <si>
    <t>Sumber : Dinas Sosial Kota Bukittinggi Tahun 2020</t>
  </si>
  <si>
    <t xml:space="preserve">Jumlah Bekas Warga Binaan Lembaga Permasyarakatan Menurut Kecamatan dan Jenis Kelamin </t>
  </si>
  <si>
    <t>di Kota Bukittinggi Tahun 2022</t>
  </si>
  <si>
    <t>Sumber : Dinas Sosial Kota Bukittinggi Tahun 2022</t>
  </si>
  <si>
    <t xml:space="preserve">Jumlah Perempuan Rawan Sosial Menurut Kecamatan dan Jenis Kelamin </t>
  </si>
  <si>
    <t>Penghuni LAPAS th 2022</t>
  </si>
  <si>
    <t>Sumber : Lapas i Tahun 2021</t>
  </si>
  <si>
    <t>Jumlah Penduduk Usia 60 Tahun Ke atas berdasarkan Tingkat Pendidikan Tahun 2022</t>
  </si>
  <si>
    <t>JENJANG PENDIDIKAN</t>
  </si>
  <si>
    <t>Tidak/Belum Sekolah</t>
  </si>
  <si>
    <t>Tamat SD</t>
  </si>
  <si>
    <t>D.I/D.II</t>
  </si>
  <si>
    <t>D.III</t>
  </si>
  <si>
    <t>S.1</t>
  </si>
  <si>
    <t>S.2</t>
  </si>
  <si>
    <t>S.3</t>
  </si>
  <si>
    <t>Sumber : BPS Kota Bukittinggi 2022</t>
  </si>
  <si>
    <t>Jumlah Penduduk Usia 60 Tahun Ke atas berdasarkan Aktifitas Tahun 2022</t>
  </si>
  <si>
    <t>Aktifitas</t>
  </si>
  <si>
    <t>Sumber : BPS Kota Bukittinggi 2021</t>
  </si>
  <si>
    <t>Angka Kesakitan Lansia</t>
  </si>
  <si>
    <t>Penyandang Cacat</t>
  </si>
  <si>
    <t>a. menurut pendidikan yang ditamatkan</t>
  </si>
  <si>
    <t>b. Menurut aktivitas yang dilakukan</t>
  </si>
  <si>
    <t>Perempuan Korban Kekerasan menurut umur Per Kecamatan di Kota Bukittinggi Tahun 2019</t>
  </si>
  <si>
    <t>KELOMPOK UMUR</t>
  </si>
  <si>
    <t>0 ≤ 18</t>
  </si>
  <si>
    <r>
      <rPr>
        <sz val="11"/>
        <color theme="1"/>
        <rFont val="Calibri"/>
        <charset val="1"/>
        <scheme val="minor"/>
      </rPr>
      <t xml:space="preserve">18 </t>
    </r>
    <r>
      <rPr>
        <sz val="11"/>
        <color theme="1"/>
        <rFont val="Calibri"/>
        <charset val="134"/>
      </rPr>
      <t>≥</t>
    </r>
    <r>
      <rPr>
        <sz val="11"/>
        <color theme="1"/>
        <rFont val="Calibri"/>
        <charset val="1"/>
      </rPr>
      <t xml:space="preserve"> 25</t>
    </r>
  </si>
  <si>
    <t>&gt;25</t>
  </si>
  <si>
    <t>Sumber : P2TP2A Kota Bukittinggi Tahun 2021</t>
  </si>
  <si>
    <t>Perempuan Korban Kekerasan menurut Tingkat Pendidikan Per Kecamatan di Kota Bukittinggi Tahun 2019</t>
  </si>
  <si>
    <t>TIDAK/ BELUM SEKOLAH</t>
  </si>
  <si>
    <t>BELUM TAMAT SEKOLAH</t>
  </si>
  <si>
    <t>PT</t>
  </si>
  <si>
    <t>Perempuan Korban Kekerasan menurut Status Pekerjaan Per Kecamatan di Kota Bukittinggi Tahun 2019</t>
  </si>
  <si>
    <t>BERUSAHA SENDIRI</t>
  </si>
  <si>
    <t>BERUSAHA DIBANTU BURUH TIDAK TETAP</t>
  </si>
  <si>
    <t>BURUH/ KARYAWAN/ PEGAWAI</t>
  </si>
  <si>
    <t>PEKERJAAN BEBAS DI PERTANIAN</t>
  </si>
  <si>
    <t>PEKERJAAN BEBAS DI NON PERTANIAN</t>
  </si>
  <si>
    <t>PEKERJAAN KELUARGA</t>
  </si>
  <si>
    <t>PELAJAR/ LAIN-LAIN</t>
  </si>
  <si>
    <t>Perempuan Korban Kekerasan menurut Tingkat Pendidikan Per Kecamatan di Kota Bukittinggi Tahun 2022</t>
  </si>
  <si>
    <t>Perempuan Korban Kekerasan menurut Status Pekerjaan Per Kecamatan di Kota Bukittinggi Tahun 2022</t>
  </si>
  <si>
    <t>Perempuan Korban Kekerasan menurut Status Perkawinan Per Kecamatan di Kota Bukittinggi Tahun 2022</t>
  </si>
  <si>
    <t>BELUM KAWIN</t>
  </si>
  <si>
    <t>KAWIN</t>
  </si>
  <si>
    <t>CERAI MATI</t>
  </si>
  <si>
    <t>CERAI HIDUP</t>
  </si>
  <si>
    <t>Perempuan Korban Kekerasan menurut Jenis Kekerasan Per Kecamatan di Kota Bukittinggi Tahun 2019</t>
  </si>
  <si>
    <t>FISIK</t>
  </si>
  <si>
    <t>PSIKIS</t>
  </si>
  <si>
    <t>SEKSUAL</t>
  </si>
  <si>
    <t>TPPO</t>
  </si>
  <si>
    <t>PENELANTARAN</t>
  </si>
  <si>
    <t>Perempuan Korban Kekerasan menurut Jenis Kekerasan Per Kecamatan di Kota Bukittinggi Tahun 2022</t>
  </si>
  <si>
    <t>Perempuan Korban Kekerasan menurut Tempat Kejadian Per Kecamatan di Kota Bukittinggi Tahun 2022</t>
  </si>
  <si>
    <t>RUMAH TANGGA</t>
  </si>
  <si>
    <t>TEMPAT KERJA</t>
  </si>
  <si>
    <t>Perempuan Korban Kekerasan menurut Jenis Pelayanan Per Kecamatan di Kota Bukittinggi Tahun 2019</t>
  </si>
  <si>
    <t>PENANGANAN PENGADUAN</t>
  </si>
  <si>
    <t>PELAYANAN KESEHATAN</t>
  </si>
  <si>
    <t>REHABILITASI SOSIAL</t>
  </si>
  <si>
    <t>PENEGAKKAN &amp; BANTUAN HUKUM</t>
  </si>
  <si>
    <t>PEMULANGAN &amp; REINTEGRASI</t>
  </si>
  <si>
    <t>Perempuan Korban Kekerasan menurut Frekuensi Kekerasan Per Kecamatan di Kota Bukittinggi Tahun 2019</t>
  </si>
  <si>
    <t>FREKUENSI KEKERASAN</t>
  </si>
  <si>
    <t>BARU</t>
  </si>
  <si>
    <t>BERULANG</t>
  </si>
  <si>
    <t>RUJUKAN</t>
  </si>
  <si>
    <t xml:space="preserve">PELAKU KEKERASAN TERHADAP PEREMPUAN MENURUT TINGKAT PENDIDIKAN PER KECAMATAN </t>
  </si>
  <si>
    <t>DI KOTA BUKITTINGGI TAHUN 2022</t>
  </si>
  <si>
    <t>TINGKAT PENDIDIKAN</t>
  </si>
  <si>
    <t>TIDAK/ BELUM</t>
  </si>
  <si>
    <t>BELUM TAMAT SD</t>
  </si>
  <si>
    <t>Perempuan Korban Kekerasan menurut Jenis Pelayanan Per Kecamatan di Kota Bukittinggi Tahun 2022</t>
  </si>
  <si>
    <t>Perempuan Korban Kekerasan menurut Frekuensi Kekerasan Per Kecamatan di Kota Bukittinggi Tahun 2022</t>
  </si>
  <si>
    <t>PELAKU KEKERASAN TERHADAP PEREMPUAN MENURUT STATUS PEKERJAAN PER KECAMATAN</t>
  </si>
  <si>
    <t xml:space="preserve">PELAKU KEKERASAN TERHADAP PEREMPUAN MENURUT HUBUNGAN DENGAN KORBAN PER KECAMATAN </t>
  </si>
  <si>
    <t>HUBUNGAN DENGAN KORBAN</t>
  </si>
  <si>
    <t>ORANG TUA</t>
  </si>
  <si>
    <t>KELUARGA</t>
  </si>
  <si>
    <t>KELUARGA LAINNYA</t>
  </si>
  <si>
    <t>JUMLAH KORBAN KEKERASAN TERHADAP ANAK MENURUT JENIS KEKERASAN DAN JENIS KELAMIN, PER KECAMATAN</t>
  </si>
  <si>
    <t>JENIS KEKERASAN</t>
  </si>
  <si>
    <t>EKSPLOITASI</t>
  </si>
  <si>
    <t>KORBAN EKSPLOITASI SEKSUAL ANAK MENURUT TEMPAT KEJADIAN DAN JENIS KELAMIN PER KECAMATAN</t>
  </si>
  <si>
    <t>TEMPAT KEJADIAN</t>
  </si>
  <si>
    <t>CAFE</t>
  </si>
  <si>
    <t>PANTI PIJAT</t>
  </si>
  <si>
    <t>HOTEL/ TEMPAT PENGINAPAN</t>
  </si>
  <si>
    <t>Sumber : P2TP2A Kota Bukittinggi Tahun 2022</t>
  </si>
  <si>
    <t>LEMBAGA LAYANAN YANG MENANGANI ANAK KORBAN KEKERASAN, PER KECAMATAN</t>
  </si>
  <si>
    <t>RPTC</t>
  </si>
  <si>
    <t>LBH</t>
  </si>
  <si>
    <t>PKT</t>
  </si>
  <si>
    <t>PPT</t>
  </si>
  <si>
    <t>UPPA</t>
  </si>
  <si>
    <t>TRAUMA CENTER</t>
  </si>
  <si>
    <t>WOMAN CRISIS CENTER</t>
  </si>
  <si>
    <t>SHELTER</t>
  </si>
  <si>
    <t>RUMAH SINGGAH</t>
  </si>
  <si>
    <t>RSPA</t>
  </si>
  <si>
    <t>PANTI ASUAHAN ANAK</t>
  </si>
  <si>
    <t>P2TP2A</t>
  </si>
  <si>
    <t>JUMLAH KORBAN KEKERASAN PADA ANAK PER KECAMATAN KOTA BUKITTINGGI TAHUN 2022</t>
  </si>
  <si>
    <t>Jumlah Tenaga Kerja Menurut Jenis Kelamin per  Perusahaan / unit Usaha di                Kota Bukittinggi Tahun 2022</t>
  </si>
  <si>
    <t>Nama &amp; Alamat Perusahaan</t>
  </si>
  <si>
    <t>Jml Tenaga Kerja</t>
  </si>
  <si>
    <t>WNI</t>
  </si>
  <si>
    <t>WNA</t>
  </si>
  <si>
    <t>Jumlah Penduduk Berdasarkan Umur dan Jenis Kelamin Kota Bukittinggi tahun 2022</t>
  </si>
  <si>
    <t xml:space="preserve">KELOMPOK UMUR </t>
  </si>
  <si>
    <t>JUMLAH PENDUDUK</t>
  </si>
  <si>
    <t>(TAHUN)</t>
  </si>
  <si>
    <t>LAKI-LAKI + PEREMPUAN</t>
  </si>
  <si>
    <t>RASIO JENIS KELAMIN</t>
  </si>
  <si>
    <t>0 – 4</t>
  </si>
  <si>
    <t>0-14</t>
  </si>
  <si>
    <t>5 – 9</t>
  </si>
  <si>
    <t>15-49</t>
  </si>
  <si>
    <t>usia repproduksi</t>
  </si>
  <si>
    <t>10 – 14</t>
  </si>
  <si>
    <t>15 - 64</t>
  </si>
  <si>
    <t>produktif</t>
  </si>
  <si>
    <t>15 – 19</t>
  </si>
  <si>
    <t>65 +</t>
  </si>
  <si>
    <t>20 – 24</t>
  </si>
  <si>
    <t>25 – 29</t>
  </si>
  <si>
    <t>DR</t>
  </si>
  <si>
    <t>30 – 34</t>
  </si>
  <si>
    <t>35 – 39</t>
  </si>
  <si>
    <t>LK+PR</t>
  </si>
  <si>
    <t>40 – 44</t>
  </si>
  <si>
    <t>Angka Ketergantungan Muda</t>
  </si>
  <si>
    <t>45 – 49</t>
  </si>
  <si>
    <t>Angka ketergantungan Tua</t>
  </si>
  <si>
    <t>50 – 54</t>
  </si>
  <si>
    <t>Angka Ketergantungan</t>
  </si>
  <si>
    <t>55 – 59</t>
  </si>
  <si>
    <t>60 – 64</t>
  </si>
  <si>
    <t>65 – 69</t>
  </si>
  <si>
    <t>70 – 74</t>
  </si>
  <si>
    <t>75+</t>
  </si>
  <si>
    <t>100,14</t>
  </si>
  <si>
    <t xml:space="preserve">ANGKA BEBAN TANGGUNGAN </t>
  </si>
  <si>
    <t>(DEPENDENCY RATIO)</t>
  </si>
  <si>
    <t>Kepemilikan KTP Elektronik Tahun 2022</t>
  </si>
  <si>
    <t>Penduduk /</t>
  </si>
  <si>
    <t xml:space="preserve">Wajib KTP </t>
  </si>
  <si>
    <t>Memiliki KTP Elektronik</t>
  </si>
  <si>
    <t>Data Penduduk Migrasi (Masuk Keluar)</t>
  </si>
  <si>
    <t>menurut Jenis Kelamin Per Kecamatan</t>
  </si>
  <si>
    <t xml:space="preserve">NO </t>
  </si>
  <si>
    <t>Migrasi Keluar Antar Kab/Kota          Dalam Provinsi</t>
  </si>
  <si>
    <t>Migrasi Keluar Antar
Kab/Kota Luar Provinsi</t>
  </si>
  <si>
    <t>Masuk dari Kab/Kota Dalam Provinsi</t>
  </si>
  <si>
    <t>Masuk dari Kab/Kota Antar Provinsi</t>
  </si>
  <si>
    <t>Jumlah
Masuk</t>
  </si>
  <si>
    <t>Laki laki</t>
  </si>
  <si>
    <t>PeremPuan</t>
  </si>
  <si>
    <t>Guguk panjang</t>
  </si>
  <si>
    <t>Tabel     Jumlah Jenis Kasus yang ditangani oleh Penegak Hukum di Kota Bukittinggi Tahun 2022</t>
  </si>
  <si>
    <t>Penegak Hukum</t>
  </si>
  <si>
    <t>Pencurian</t>
  </si>
  <si>
    <t>Asusila</t>
  </si>
  <si>
    <t>Pembunuhan</t>
  </si>
  <si>
    <t>Narkoba</t>
  </si>
  <si>
    <t>Penganiayaan</t>
  </si>
  <si>
    <t>Lainnya</t>
  </si>
  <si>
    <t>Kepolisian</t>
  </si>
  <si>
    <t>Kejaksaan</t>
  </si>
  <si>
    <t>Pengadilan</t>
  </si>
  <si>
    <t>Lapas</t>
  </si>
  <si>
    <t>Sumber data :................</t>
  </si>
  <si>
    <t>JUMLAH TENAGA DI PENGADILAN NEGERI MENURUT JABATAN DAN JENIS KELAMIN TAHUN 2022 DI KOTA BUKITTINGGI</t>
  </si>
  <si>
    <t>JABATAN</t>
  </si>
  <si>
    <t>KETUA</t>
  </si>
  <si>
    <t>WAKIL KETUA</t>
  </si>
  <si>
    <t>HAKIM</t>
  </si>
  <si>
    <t>PANITERA</t>
  </si>
  <si>
    <t>SEKRETARIS</t>
  </si>
  <si>
    <t>WAKIL PANITERA</t>
  </si>
  <si>
    <t>PANITERA MUDA</t>
  </si>
  <si>
    <t>KEPALA SUBAGIAN</t>
  </si>
  <si>
    <t>PANITERA PENGGANTI</t>
  </si>
  <si>
    <t>JURU SITA</t>
  </si>
  <si>
    <t>JURU SITA PENGGANTI</t>
  </si>
  <si>
    <t>STAF</t>
  </si>
  <si>
    <t>Sumber data : Pengadilan Negeri Kota Bukittinggi  Tahun 2021</t>
  </si>
  <si>
    <t>Presentase anak usia 0-17 tahun yang memiliki akte kelahiran menurut jenis kelamin tahun 2022</t>
  </si>
  <si>
    <t>no</t>
  </si>
  <si>
    <t>kec</t>
  </si>
  <si>
    <t>JML PENDUDUK 0-18 TH</t>
  </si>
  <si>
    <t>AKTA KELAHIRAN</t>
  </si>
  <si>
    <t>laki-laki</t>
  </si>
  <si>
    <t>perempuan</t>
  </si>
  <si>
    <t>jml</t>
  </si>
  <si>
    <t>prmpuan</t>
  </si>
  <si>
    <t>jumlah</t>
  </si>
  <si>
    <t>sumber: Disduk capil Kota Bukittinggi 2021</t>
  </si>
  <si>
    <t>Laki - laki 97.85 Perempuan 98.35</t>
  </si>
  <si>
    <t>Laju Pertumbuhan Penduduk tahun 2017-2022</t>
  </si>
  <si>
    <t>Laju Pertumbuhan Penduduk</t>
  </si>
  <si>
    <t>Sumber: BPS 2021</t>
  </si>
  <si>
    <t>Jumlah Kepala Keluarga Berdasarkan Status Perkawinan Hasil Pendaataan Keluarga Tahun 2022</t>
  </si>
  <si>
    <t>jml kepala keluarga</t>
  </si>
  <si>
    <t>belum kawin</t>
  </si>
  <si>
    <t>janda/duda</t>
  </si>
  <si>
    <t>Guguak panjang</t>
  </si>
  <si>
    <t>Mandiagin k.selayan</t>
  </si>
  <si>
    <t>Aur Birugo Tigo baleh</t>
  </si>
  <si>
    <t>Jumlah SLB Negri dan Swasta Per Kecamatan di Kota Bukittinggi Tahun 2022</t>
  </si>
  <si>
    <t>SLB Negri</t>
  </si>
  <si>
    <t>SLB Swasta</t>
  </si>
  <si>
    <t>TK</t>
  </si>
  <si>
    <t>G.P</t>
  </si>
  <si>
    <t>Sumber: Disdikbud Kota Bukittinggi 2022</t>
  </si>
  <si>
    <t>Presentase Balita Stunting menurut Kecamatan di Kota Bukittinggi Tahun 2022</t>
  </si>
  <si>
    <t>sangat pendek</t>
  </si>
  <si>
    <t>pendek</t>
  </si>
  <si>
    <t>stunting</t>
  </si>
  <si>
    <t>Sumber : Dinkes Kota Bukittinggi Tahun 2022</t>
  </si>
  <si>
    <t>Cakupan BBLR yang Mendapat Pelayanan Kesehatan Per Kecematan di Kota Bukittinggi Tahun 2022</t>
  </si>
  <si>
    <t>Jml lahir hidup</t>
  </si>
  <si>
    <t>BBLR</t>
  </si>
  <si>
    <t>Jumlah tahun 2021 Posyandu Menurut Strata Posyandu Per Kecamatan di Kota Bukittinggi Tahun 2022</t>
  </si>
  <si>
    <t>kecamatan</t>
  </si>
  <si>
    <t>Strata Posyandu</t>
  </si>
  <si>
    <t>Pratam</t>
  </si>
  <si>
    <t>madya</t>
  </si>
  <si>
    <t>purnama</t>
  </si>
  <si>
    <t>mandiri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</si>
</sst>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(* #,##0_);_(* \(#,##0\);_(* &quot;-&quot;??_);_(@_)"/>
    <numFmt numFmtId="177" formatCode="0.0000000"/>
    <numFmt numFmtId="178" formatCode="0.00000"/>
    <numFmt numFmtId="179" formatCode="0.0"/>
    <numFmt numFmtId="180" formatCode="_(* #,##0.0_);_(* \(#,##0.0\);_(* &quot;-&quot;_);_(@_)"/>
  </numFmts>
  <fonts count="74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1"/>
      <color rgb="FF000000"/>
      <name val="Candara"/>
      <charset val="134"/>
    </font>
    <font>
      <b/>
      <sz val="9"/>
      <color rgb="FF000000"/>
      <name val="Candara"/>
      <charset val="134"/>
    </font>
    <font>
      <b/>
      <sz val="9"/>
      <color rgb="FF000000"/>
      <name val="Calibri"/>
      <charset val="134"/>
      <scheme val="minor"/>
    </font>
    <font>
      <b/>
      <sz val="9"/>
      <color rgb="FF242021"/>
      <name val="MyriadPro-BoldCond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i/>
      <sz val="9"/>
      <color rgb="FF242021"/>
      <name val="MyriadPro-BoldCondIt"/>
      <charset val="134"/>
    </font>
    <font>
      <sz val="9"/>
      <color rgb="FF242021"/>
      <name val="MyriadPro-Cond"/>
      <charset val="134"/>
    </font>
    <font>
      <sz val="8"/>
      <color theme="1"/>
      <name val="Arial"/>
      <charset val="134"/>
    </font>
    <font>
      <sz val="8"/>
      <color rgb="FF000000"/>
      <name val="Arial"/>
      <charset val="134"/>
    </font>
    <font>
      <b/>
      <sz val="8"/>
      <color theme="1"/>
      <name val="Arial"/>
      <charset val="134"/>
    </font>
    <font>
      <b/>
      <sz val="8"/>
      <color rgb="FF000000"/>
      <name val="Arial"/>
      <charset val="134"/>
    </font>
    <font>
      <sz val="10"/>
      <color theme="1"/>
      <name val="Bookman Old Style"/>
      <charset val="134"/>
    </font>
    <font>
      <i/>
      <sz val="8"/>
      <color theme="1"/>
      <name val="Arial"/>
      <charset val="134"/>
    </font>
    <font>
      <sz val="10"/>
      <color theme="1"/>
      <name val="Calibri"/>
      <charset val="1"/>
      <scheme val="minor"/>
    </font>
    <font>
      <sz val="11"/>
      <color theme="1"/>
      <name val="Calibri"/>
      <charset val="134"/>
    </font>
    <font>
      <sz val="12"/>
      <color theme="1"/>
      <name val="Times New Roman"/>
      <charset val="134"/>
    </font>
    <font>
      <sz val="10"/>
      <color theme="1"/>
      <name val="Arial"/>
      <charset val="134"/>
    </font>
    <font>
      <sz val="9"/>
      <color theme="1"/>
      <name val="Calibri"/>
      <charset val="1"/>
      <scheme val="minor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sz val="9"/>
      <name val="Arial"/>
      <charset val="134"/>
    </font>
    <font>
      <sz val="11"/>
      <color rgb="FF000000"/>
      <name val="Cambria-Bold"/>
      <charset val="134"/>
    </font>
    <font>
      <b/>
      <sz val="11"/>
      <color rgb="FF000000"/>
      <name val="Cambria-Bold"/>
      <charset val="134"/>
    </font>
    <font>
      <sz val="11"/>
      <color theme="1"/>
      <name val="Arial"/>
      <charset val="134"/>
    </font>
    <font>
      <i/>
      <sz val="10"/>
      <color rgb="FF000000"/>
      <name val="Cambria-Italic"/>
      <charset val="134"/>
    </font>
    <font>
      <b/>
      <sz val="11"/>
      <color indexed="8"/>
      <name val="Calibri"/>
      <charset val="134"/>
      <scheme val="minor"/>
    </font>
    <font>
      <sz val="11"/>
      <color indexed="8"/>
      <name val="Calibri"/>
      <charset val="134"/>
      <scheme val="minor"/>
    </font>
    <font>
      <b/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2"/>
      <color theme="1"/>
      <name val="Calibri"/>
      <charset val="1"/>
      <scheme val="minor"/>
    </font>
    <font>
      <sz val="9"/>
      <color rgb="FF000000"/>
      <name val="Arial"/>
      <charset val="134"/>
    </font>
    <font>
      <u/>
      <sz val="9"/>
      <color theme="1"/>
      <name val="Arial"/>
      <charset val="134"/>
    </font>
    <font>
      <sz val="9"/>
      <color rgb="FF000000"/>
      <name val="Calibri Light"/>
      <charset val="134"/>
    </font>
    <font>
      <b/>
      <sz val="9"/>
      <color rgb="FF000000"/>
      <name val="Arial"/>
      <charset val="134"/>
    </font>
    <font>
      <sz val="10"/>
      <color theme="1"/>
      <name val="Calibri Light"/>
      <charset val="134"/>
    </font>
    <font>
      <sz val="9"/>
      <color rgb="FF000000"/>
      <name val="Calibri"/>
      <charset val="134"/>
      <scheme val="minor"/>
    </font>
    <font>
      <sz val="9"/>
      <color theme="1"/>
      <name val="Calibri Light"/>
      <charset val="134"/>
    </font>
    <font>
      <sz val="8"/>
      <color theme="1"/>
      <name val="Calibri Light"/>
      <charset val="134"/>
    </font>
    <font>
      <b/>
      <sz val="12"/>
      <name val="Arial"/>
      <charset val="134"/>
    </font>
    <font>
      <sz val="12"/>
      <name val="Arial"/>
      <charset val="134"/>
    </font>
    <font>
      <b/>
      <i/>
      <sz val="9"/>
      <name val="Arial"/>
      <charset val="134"/>
    </font>
    <font>
      <b/>
      <sz val="13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sz val="9"/>
      <name val="Calibri"/>
      <charset val="134"/>
      <scheme val="minor"/>
    </font>
    <font>
      <sz val="10"/>
      <color theme="1"/>
      <name val="Calibri"/>
      <charset val="134"/>
      <scheme val="minor"/>
    </font>
    <font>
      <i/>
      <sz val="9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</font>
    <font>
      <sz val="7"/>
      <color theme="1"/>
      <name val="Times New Roman"/>
      <charset val="134"/>
    </font>
    <font>
      <b/>
      <i/>
      <sz val="12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3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98B954"/>
      </left>
      <right style="medium">
        <color rgb="FF98B954"/>
      </right>
      <top style="medium">
        <color rgb="FF98B954"/>
      </top>
      <bottom style="medium">
        <color rgb="FF98B954"/>
      </bottom>
      <diagonal/>
    </border>
    <border>
      <left style="medium">
        <color rgb="FF98B954"/>
      </left>
      <right style="medium">
        <color rgb="FF98B954"/>
      </right>
      <top/>
      <bottom style="medium">
        <color rgb="FF98B954"/>
      </bottom>
      <diagonal/>
    </border>
    <border>
      <left style="medium">
        <color rgb="FF98B954"/>
      </left>
      <right/>
      <top/>
      <bottom/>
      <diagonal/>
    </border>
    <border>
      <left/>
      <right style="medium">
        <color rgb="FF98B954"/>
      </right>
      <top/>
      <bottom/>
      <diagonal/>
    </border>
    <border>
      <left/>
      <right style="medium">
        <color rgb="FF98B954"/>
      </right>
      <top style="medium">
        <color rgb="FF98B954"/>
      </top>
      <bottom style="medium">
        <color rgb="FF98B95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/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rgb="FF9BBB59"/>
      </left>
      <right style="medium">
        <color rgb="FF9BBB59"/>
      </right>
      <top/>
      <bottom style="medium">
        <color rgb="FF9BBB59"/>
      </bottom>
      <diagonal/>
    </border>
    <border>
      <left/>
      <right style="medium">
        <color rgb="FF9BBB59"/>
      </right>
      <top/>
      <bottom style="medium">
        <color rgb="FF9BBB59"/>
      </bottom>
      <diagonal/>
    </border>
    <border>
      <left style="medium">
        <color rgb="FF9BBB59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/>
    <xf numFmtId="44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12" borderId="52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53" applyNumberFormat="0" applyFill="0" applyAlignment="0" applyProtection="0">
      <alignment vertical="center"/>
    </xf>
    <xf numFmtId="0" fontId="58" fillId="0" borderId="53" applyNumberFormat="0" applyFill="0" applyAlignment="0" applyProtection="0">
      <alignment vertical="center"/>
    </xf>
    <xf numFmtId="0" fontId="59" fillId="0" borderId="54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13" borderId="55" applyNumberFormat="0" applyAlignment="0" applyProtection="0">
      <alignment vertical="center"/>
    </xf>
    <xf numFmtId="0" fontId="61" fillId="14" borderId="56" applyNumberFormat="0" applyAlignment="0" applyProtection="0">
      <alignment vertical="center"/>
    </xf>
    <xf numFmtId="0" fontId="62" fillId="14" borderId="55" applyNumberFormat="0" applyAlignment="0" applyProtection="0">
      <alignment vertical="center"/>
    </xf>
    <xf numFmtId="0" fontId="63" fillId="15" borderId="57" applyNumberFormat="0" applyAlignment="0" applyProtection="0">
      <alignment vertical="center"/>
    </xf>
    <xf numFmtId="0" fontId="64" fillId="0" borderId="58" applyNumberFormat="0" applyFill="0" applyAlignment="0" applyProtection="0">
      <alignment vertical="center"/>
    </xf>
    <xf numFmtId="0" fontId="65" fillId="0" borderId="59" applyNumberFormat="0" applyFill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0" fillId="0" borderId="0"/>
    <xf numFmtId="0" fontId="45" fillId="0" borderId="0"/>
    <xf numFmtId="0" fontId="45" fillId="0" borderId="0"/>
  </cellStyleXfs>
  <cellXfs count="48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2" xfId="0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/>
    <xf numFmtId="0" fontId="0" fillId="0" borderId="10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right" vertical="top"/>
    </xf>
    <xf numFmtId="2" fontId="0" fillId="0" borderId="10" xfId="0" applyNumberFormat="1" applyBorder="1"/>
    <xf numFmtId="176" fontId="6" fillId="0" borderId="13" xfId="1" applyNumberFormat="1" applyFont="1" applyBorder="1" applyAlignment="1">
      <alignment horizontal="right" vertical="top"/>
    </xf>
    <xf numFmtId="0" fontId="7" fillId="0" borderId="13" xfId="0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right" vertical="top"/>
    </xf>
    <xf numFmtId="0" fontId="7" fillId="0" borderId="13" xfId="1" applyNumberFormat="1" applyFont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14" xfId="0" applyBorder="1" applyAlignment="1">
      <alignment horizontal="center" vertical="top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2" fontId="10" fillId="0" borderId="15" xfId="0" applyNumberFormat="1" applyFont="1" applyBorder="1" applyAlignment="1">
      <alignment horizontal="justify" vertical="center" wrapText="1"/>
    </xf>
    <xf numFmtId="0" fontId="15" fillId="0" borderId="23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10" fillId="0" borderId="20" xfId="0" applyFont="1" applyBorder="1" applyAlignment="1">
      <alignment vertical="center" wrapText="1"/>
    </xf>
    <xf numFmtId="2" fontId="10" fillId="0" borderId="20" xfId="0" applyNumberFormat="1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2" fontId="8" fillId="0" borderId="0" xfId="0" applyNumberFormat="1" applyFont="1"/>
    <xf numFmtId="2" fontId="0" fillId="0" borderId="0" xfId="0" applyNumberFormat="1"/>
    <xf numFmtId="1" fontId="0" fillId="0" borderId="0" xfId="0" applyNumberFormat="1"/>
    <xf numFmtId="177" fontId="9" fillId="0" borderId="0" xfId="0" applyNumberFormat="1" applyFont="1"/>
    <xf numFmtId="2" fontId="9" fillId="0" borderId="0" xfId="0" applyNumberFormat="1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6" fillId="0" borderId="0" xfId="0" applyFont="1"/>
    <xf numFmtId="0" fontId="0" fillId="0" borderId="0" xfId="0" applyAlignment="1">
      <alignment horizontal="left"/>
    </xf>
    <xf numFmtId="0" fontId="0" fillId="0" borderId="24" xfId="0" applyBorder="1" applyAlignment="1">
      <alignment horizontal="left"/>
    </xf>
    <xf numFmtId="0" fontId="16" fillId="0" borderId="1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24" xfId="0" applyBorder="1" applyAlignment="1">
      <alignment horizontal="left" wrapText="1"/>
    </xf>
    <xf numFmtId="0" fontId="17" fillId="0" borderId="10" xfId="0" applyFont="1" applyBorder="1"/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24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top"/>
    </xf>
    <xf numFmtId="0" fontId="19" fillId="0" borderId="2" xfId="0" applyFont="1" applyBorder="1"/>
    <xf numFmtId="0" fontId="19" fillId="0" borderId="1" xfId="0" applyFont="1" applyBorder="1"/>
    <xf numFmtId="0" fontId="19" fillId="0" borderId="11" xfId="0" applyFont="1" applyBorder="1"/>
    <xf numFmtId="0" fontId="19" fillId="0" borderId="10" xfId="0" applyFont="1" applyBorder="1" applyAlignment="1">
      <alignment horizontal="center"/>
    </xf>
    <xf numFmtId="0" fontId="19" fillId="0" borderId="0" xfId="0" applyFont="1"/>
    <xf numFmtId="0" fontId="19" fillId="0" borderId="12" xfId="0" applyFont="1" applyBorder="1"/>
    <xf numFmtId="0" fontId="19" fillId="0" borderId="4" xfId="0" applyFont="1" applyBorder="1"/>
    <xf numFmtId="0" fontId="19" fillId="0" borderId="10" xfId="0" applyFont="1" applyBorder="1"/>
    <xf numFmtId="0" fontId="19" fillId="0" borderId="5" xfId="0" applyFont="1" applyBorder="1"/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wrapText="1"/>
    </xf>
    <xf numFmtId="0" fontId="0" fillId="0" borderId="10" xfId="0" applyBorder="1" applyAlignment="1">
      <alignment horizontal="center" vertical="top"/>
    </xf>
    <xf numFmtId="0" fontId="6" fillId="0" borderId="10" xfId="0" applyFont="1" applyBorder="1" applyAlignment="1">
      <alignment horizontal="left" vertical="center" wrapText="1"/>
    </xf>
    <xf numFmtId="0" fontId="0" fillId="0" borderId="6" xfId="0" applyBorder="1"/>
    <xf numFmtId="0" fontId="0" fillId="0" borderId="10" xfId="0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0" fillId="0" borderId="0" xfId="0" applyFont="1"/>
    <xf numFmtId="0" fontId="0" fillId="2" borderId="10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/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176" fontId="21" fillId="0" borderId="10" xfId="1" applyNumberFormat="1" applyFont="1" applyBorder="1" applyAlignment="1"/>
    <xf numFmtId="0" fontId="10" fillId="0" borderId="0" xfId="0" applyFont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3" fontId="21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3" fontId="23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4" fillId="0" borderId="0" xfId="0" applyFont="1"/>
    <xf numFmtId="0" fontId="25" fillId="0" borderId="24" xfId="0" applyFont="1" applyBorder="1"/>
    <xf numFmtId="0" fontId="6" fillId="0" borderId="28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7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6" fillId="0" borderId="29" xfId="0" applyFont="1" applyBorder="1" applyAlignment="1">
      <alignment vertical="center" wrapText="1"/>
    </xf>
    <xf numFmtId="0" fontId="19" fillId="0" borderId="14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justify" vertical="center" wrapText="1"/>
    </xf>
    <xf numFmtId="3" fontId="22" fillId="0" borderId="13" xfId="0" applyNumberFormat="1" applyFont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justify" vertical="center" wrapText="1"/>
    </xf>
    <xf numFmtId="3" fontId="21" fillId="3" borderId="13" xfId="0" applyNumberFormat="1" applyFont="1" applyFill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center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16" fillId="0" borderId="11" xfId="0" applyFont="1" applyBorder="1"/>
    <xf numFmtId="0" fontId="0" fillId="0" borderId="11" xfId="0" applyBorder="1"/>
    <xf numFmtId="0" fontId="1" fillId="6" borderId="11" xfId="52" applyFont="1" applyFill="1" applyBorder="1" applyAlignment="1">
      <alignment horizontal="center" vertical="center" wrapText="1"/>
    </xf>
    <xf numFmtId="0" fontId="1" fillId="7" borderId="5" xfId="52" applyFont="1" applyFill="1" applyBorder="1" applyAlignment="1">
      <alignment horizontal="center" vertical="center" wrapText="1"/>
    </xf>
    <xf numFmtId="0" fontId="1" fillId="6" borderId="24" xfId="52" applyFont="1" applyFill="1" applyBorder="1" applyAlignment="1">
      <alignment horizontal="center" vertical="center" wrapText="1"/>
    </xf>
    <xf numFmtId="0" fontId="28" fillId="7" borderId="5" xfId="52" applyFont="1" applyFill="1" applyBorder="1" applyAlignment="1">
      <alignment horizontal="center" vertical="center"/>
    </xf>
    <xf numFmtId="0" fontId="6" fillId="6" borderId="5" xfId="52" applyFont="1" applyFill="1" applyBorder="1" applyAlignment="1">
      <alignment horizontal="center" vertical="center" wrapText="1"/>
    </xf>
    <xf numFmtId="0" fontId="6" fillId="7" borderId="5" xfId="52" applyFont="1" applyFill="1" applyBorder="1" applyAlignment="1">
      <alignment horizontal="center" vertical="center" wrapText="1"/>
    </xf>
    <xf numFmtId="0" fontId="6" fillId="7" borderId="5" xfId="52" applyFont="1" applyFill="1" applyBorder="1" applyAlignment="1">
      <alignment vertical="center" wrapText="1"/>
    </xf>
    <xf numFmtId="0" fontId="0" fillId="6" borderId="0" xfId="52" applyFill="1"/>
    <xf numFmtId="0" fontId="6" fillId="7" borderId="0" xfId="52" applyFont="1" applyFill="1"/>
    <xf numFmtId="0" fontId="0" fillId="6" borderId="0" xfId="52" applyFill="1" applyAlignment="1">
      <alignment horizontal="center"/>
    </xf>
    <xf numFmtId="0" fontId="0" fillId="6" borderId="0" xfId="52" applyFill="1" applyAlignment="1">
      <alignment vertical="center"/>
    </xf>
    <xf numFmtId="4" fontId="29" fillId="7" borderId="0" xfId="52" applyNumberFormat="1" applyFont="1" applyFill="1" applyAlignment="1">
      <alignment horizontal="right" vertical="center" indent="1"/>
    </xf>
    <xf numFmtId="3" fontId="29" fillId="7" borderId="0" xfId="52" applyNumberFormat="1" applyFont="1" applyFill="1" applyAlignment="1">
      <alignment horizontal="right" vertical="center" indent="1"/>
    </xf>
    <xf numFmtId="4" fontId="29" fillId="7" borderId="0" xfId="52" applyNumberFormat="1" applyFont="1" applyFill="1" applyAlignment="1">
      <alignment vertical="center"/>
    </xf>
    <xf numFmtId="0" fontId="0" fillId="6" borderId="0" xfId="52" applyFill="1" applyAlignment="1">
      <alignment vertical="center" wrapText="1"/>
    </xf>
    <xf numFmtId="0" fontId="0" fillId="6" borderId="24" xfId="52" applyFill="1" applyBorder="1"/>
    <xf numFmtId="0" fontId="0" fillId="6" borderId="24" xfId="52" applyFill="1" applyBorder="1" applyAlignment="1">
      <alignment vertical="center" wrapText="1"/>
    </xf>
    <xf numFmtId="0" fontId="6" fillId="7" borderId="24" xfId="52" applyFont="1" applyFill="1" applyBorder="1"/>
    <xf numFmtId="0" fontId="6" fillId="7" borderId="0" xfId="49" applyNumberFormat="1" applyFont="1" applyFill="1" applyBorder="1" applyAlignment="1">
      <alignment horizontal="center"/>
    </xf>
    <xf numFmtId="0" fontId="6" fillId="7" borderId="0" xfId="52" applyFont="1" applyFill="1" applyAlignment="1">
      <alignment horizontal="center"/>
    </xf>
    <xf numFmtId="0" fontId="1" fillId="6" borderId="0" xfId="52" applyFont="1" applyFill="1" applyAlignment="1">
      <alignment horizontal="center"/>
    </xf>
    <xf numFmtId="3" fontId="28" fillId="7" borderId="0" xfId="52" applyNumberFormat="1" applyFont="1" applyFill="1" applyAlignment="1">
      <alignment horizontal="right" vertical="center" indent="1"/>
    </xf>
    <xf numFmtId="0" fontId="19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2" fontId="30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8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26" fillId="0" borderId="10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6" fillId="9" borderId="31" xfId="0" applyFont="1" applyFill="1" applyBorder="1" applyAlignment="1">
      <alignment vertical="center" wrapText="1"/>
    </xf>
    <xf numFmtId="0" fontId="6" fillId="9" borderId="32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78" fontId="0" fillId="0" borderId="0" xfId="0" applyNumberFormat="1"/>
    <xf numFmtId="0" fontId="37" fillId="0" borderId="15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 wrapText="1"/>
    </xf>
    <xf numFmtId="0" fontId="38" fillId="0" borderId="20" xfId="0" applyFont="1" applyBorder="1" applyAlignment="1">
      <alignment vertical="center"/>
    </xf>
    <xf numFmtId="0" fontId="39" fillId="0" borderId="13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2" fontId="35" fillId="0" borderId="13" xfId="0" applyNumberFormat="1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41" fillId="0" borderId="0" xfId="53" applyFont="1" applyAlignment="1">
      <alignment horizontal="centerContinuous" vertical="center"/>
    </xf>
    <xf numFmtId="0" fontId="41" fillId="0" borderId="0" xfId="53" applyFont="1" applyAlignment="1">
      <alignment vertical="center"/>
    </xf>
    <xf numFmtId="0" fontId="41" fillId="0" borderId="0" xfId="53" applyFont="1" applyAlignment="1">
      <alignment horizontal="right" vertical="center"/>
    </xf>
    <xf numFmtId="0" fontId="41" fillId="0" borderId="0" xfId="53" applyFont="1" applyAlignment="1">
      <alignment horizontal="left" vertical="center"/>
    </xf>
    <xf numFmtId="0" fontId="42" fillId="0" borderId="14" xfId="53" applyFont="1" applyBorder="1" applyAlignment="1">
      <alignment vertical="center"/>
    </xf>
    <xf numFmtId="0" fontId="41" fillId="0" borderId="39" xfId="53" applyFont="1" applyBorder="1" applyAlignment="1">
      <alignment horizontal="center" vertical="center"/>
    </xf>
    <xf numFmtId="0" fontId="41" fillId="0" borderId="39" xfId="53" applyFont="1" applyBorder="1" applyAlignment="1">
      <alignment horizontal="center" vertical="center" wrapText="1"/>
    </xf>
    <xf numFmtId="0" fontId="41" fillId="0" borderId="40" xfId="53" applyFont="1" applyBorder="1" applyAlignment="1">
      <alignment horizontal="center" vertical="center" wrapText="1"/>
    </xf>
    <xf numFmtId="0" fontId="41" fillId="0" borderId="41" xfId="53" applyFont="1" applyBorder="1" applyAlignment="1">
      <alignment horizontal="center" vertical="center" wrapText="1"/>
    </xf>
    <xf numFmtId="0" fontId="41" fillId="0" borderId="7" xfId="53" applyFont="1" applyBorder="1" applyAlignment="1">
      <alignment horizontal="center" vertical="center"/>
    </xf>
    <xf numFmtId="0" fontId="41" fillId="0" borderId="7" xfId="53" applyFont="1" applyBorder="1" applyAlignment="1">
      <alignment horizontal="center" vertical="center" wrapText="1"/>
    </xf>
    <xf numFmtId="0" fontId="41" fillId="0" borderId="1" xfId="53" applyFont="1" applyBorder="1" applyAlignment="1">
      <alignment horizontal="center" vertical="center"/>
    </xf>
    <xf numFmtId="0" fontId="41" fillId="0" borderId="10" xfId="53" applyFont="1" applyBorder="1" applyAlignment="1">
      <alignment horizontal="center" vertical="center" wrapText="1"/>
    </xf>
    <xf numFmtId="0" fontId="43" fillId="0" borderId="10" xfId="53" applyFont="1" applyBorder="1" applyAlignment="1">
      <alignment horizontal="center" vertical="center"/>
    </xf>
    <xf numFmtId="0" fontId="43" fillId="0" borderId="10" xfId="53" applyFont="1" applyBorder="1" applyAlignment="1">
      <alignment horizontal="centerContinuous" vertical="center"/>
    </xf>
    <xf numFmtId="0" fontId="42" fillId="0" borderId="1" xfId="53" applyFont="1" applyBorder="1" applyAlignment="1">
      <alignment horizontal="center" vertical="center"/>
    </xf>
    <xf numFmtId="0" fontId="42" fillId="0" borderId="12" xfId="53" applyFont="1" applyBorder="1" applyAlignment="1">
      <alignment horizontal="left" vertical="center"/>
    </xf>
    <xf numFmtId="3" fontId="42" fillId="0" borderId="42" xfId="53" applyNumberFormat="1" applyFont="1" applyBorder="1" applyAlignment="1">
      <alignment vertical="center"/>
    </xf>
    <xf numFmtId="3" fontId="42" fillId="0" borderId="12" xfId="51" applyNumberFormat="1" applyFont="1" applyBorder="1" applyAlignment="1">
      <alignment vertical="center"/>
    </xf>
    <xf numFmtId="179" fontId="42" fillId="0" borderId="12" xfId="53" applyNumberFormat="1" applyFont="1" applyBorder="1" applyAlignment="1">
      <alignment vertical="center"/>
    </xf>
    <xf numFmtId="3" fontId="42" fillId="0" borderId="12" xfId="53" applyNumberFormat="1" applyFont="1" applyBorder="1" applyAlignment="1">
      <alignment vertical="center"/>
    </xf>
    <xf numFmtId="0" fontId="42" fillId="0" borderId="12" xfId="53" applyFont="1" applyBorder="1" applyAlignment="1">
      <alignment horizontal="center" vertical="center"/>
    </xf>
    <xf numFmtId="3" fontId="42" fillId="0" borderId="42" xfId="54" applyNumberFormat="1" applyFont="1" applyBorder="1" applyAlignment="1">
      <alignment vertical="center"/>
    </xf>
    <xf numFmtId="179" fontId="42" fillId="0" borderId="12" xfId="54" applyNumberFormat="1" applyFont="1" applyBorder="1" applyAlignment="1">
      <alignment vertical="center"/>
    </xf>
    <xf numFmtId="3" fontId="42" fillId="0" borderId="12" xfId="54" applyNumberFormat="1" applyFont="1" applyBorder="1" applyAlignment="1">
      <alignment vertical="center"/>
    </xf>
    <xf numFmtId="3" fontId="42" fillId="7" borderId="42" xfId="54" applyNumberFormat="1" applyFont="1" applyFill="1" applyBorder="1" applyAlignment="1">
      <alignment vertical="center"/>
    </xf>
    <xf numFmtId="179" fontId="42" fillId="7" borderId="12" xfId="54" applyNumberFormat="1" applyFont="1" applyFill="1" applyBorder="1" applyAlignment="1">
      <alignment vertical="center"/>
    </xf>
    <xf numFmtId="3" fontId="42" fillId="7" borderId="12" xfId="54" applyNumberFormat="1" applyFont="1" applyFill="1" applyBorder="1" applyAlignment="1">
      <alignment vertical="center"/>
    </xf>
    <xf numFmtId="3" fontId="42" fillId="7" borderId="42" xfId="53" applyNumberFormat="1" applyFont="1" applyFill="1" applyBorder="1" applyAlignment="1">
      <alignment vertical="center"/>
    </xf>
    <xf numFmtId="3" fontId="42" fillId="7" borderId="12" xfId="51" applyNumberFormat="1" applyFont="1" applyFill="1" applyBorder="1" applyAlignment="1">
      <alignment vertical="center"/>
    </xf>
    <xf numFmtId="179" fontId="42" fillId="7" borderId="12" xfId="53" applyNumberFormat="1" applyFont="1" applyFill="1" applyBorder="1" applyAlignment="1">
      <alignment vertical="center"/>
    </xf>
    <xf numFmtId="3" fontId="42" fillId="7" borderId="12" xfId="53" applyNumberFormat="1" applyFont="1" applyFill="1" applyBorder="1" applyAlignment="1">
      <alignment vertical="center"/>
    </xf>
    <xf numFmtId="0" fontId="42" fillId="0" borderId="42" xfId="53" applyFont="1" applyBorder="1" applyAlignment="1">
      <alignment vertical="center"/>
    </xf>
    <xf numFmtId="0" fontId="42" fillId="0" borderId="12" xfId="53" applyFont="1" applyBorder="1" applyAlignment="1">
      <alignment vertical="center"/>
    </xf>
    <xf numFmtId="0" fontId="41" fillId="0" borderId="43" xfId="53" applyFont="1" applyBorder="1" applyAlignment="1">
      <alignment vertical="center"/>
    </xf>
    <xf numFmtId="0" fontId="41" fillId="0" borderId="44" xfId="53" applyFont="1" applyBorder="1" applyAlignment="1">
      <alignment vertical="center"/>
    </xf>
    <xf numFmtId="0" fontId="41" fillId="0" borderId="45" xfId="53" applyFont="1" applyBorder="1" applyAlignment="1">
      <alignment vertical="center"/>
    </xf>
    <xf numFmtId="3" fontId="41" fillId="0" borderId="45" xfId="53" applyNumberFormat="1" applyFont="1" applyBorder="1" applyAlignment="1">
      <alignment vertical="center"/>
    </xf>
    <xf numFmtId="3" fontId="41" fillId="0" borderId="43" xfId="51" applyNumberFormat="1" applyFont="1" applyBorder="1" applyAlignment="1">
      <alignment vertical="center"/>
    </xf>
    <xf numFmtId="179" fontId="41" fillId="0" borderId="43" xfId="53" applyNumberFormat="1" applyFont="1" applyBorder="1" applyAlignment="1">
      <alignment vertical="center"/>
    </xf>
    <xf numFmtId="0" fontId="44" fillId="0" borderId="0" xfId="0" applyFont="1" applyAlignment="1">
      <alignment horizontal="centerContinuous" vertical="center"/>
    </xf>
    <xf numFmtId="0" fontId="44" fillId="0" borderId="0" xfId="0" applyFont="1" applyAlignment="1">
      <alignment vertical="center"/>
    </xf>
    <xf numFmtId="0" fontId="42" fillId="0" borderId="14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1" fillId="0" borderId="40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Continuous" vertical="center"/>
    </xf>
    <xf numFmtId="179" fontId="42" fillId="0" borderId="12" xfId="0" applyNumberFormat="1" applyFont="1" applyBorder="1" applyAlignment="1">
      <alignment vertical="center"/>
    </xf>
    <xf numFmtId="179" fontId="42" fillId="7" borderId="12" xfId="0" applyNumberFormat="1" applyFont="1" applyFill="1" applyBorder="1" applyAlignment="1">
      <alignment vertical="center"/>
    </xf>
    <xf numFmtId="179" fontId="41" fillId="0" borderId="43" xfId="0" applyNumberFormat="1" applyFont="1" applyBorder="1" applyAlignment="1">
      <alignment vertical="center"/>
    </xf>
    <xf numFmtId="0" fontId="23" fillId="0" borderId="0" xfId="53" applyFont="1" applyAlignment="1">
      <alignment vertical="center"/>
    </xf>
    <xf numFmtId="0" fontId="42" fillId="0" borderId="0" xfId="53" applyFont="1" applyAlignment="1">
      <alignment vertical="center"/>
    </xf>
    <xf numFmtId="0" fontId="41" fillId="0" borderId="46" xfId="53" applyFont="1" applyBorder="1" applyAlignment="1">
      <alignment horizontal="center" vertical="center" wrapText="1"/>
    </xf>
    <xf numFmtId="0" fontId="41" fillId="0" borderId="40" xfId="53" applyFont="1" applyBorder="1" applyAlignment="1">
      <alignment horizontal="centerContinuous" vertical="center"/>
    </xf>
    <xf numFmtId="0" fontId="41" fillId="0" borderId="47" xfId="53" applyFont="1" applyBorder="1" applyAlignment="1">
      <alignment horizontal="centerContinuous" vertical="center"/>
    </xf>
    <xf numFmtId="0" fontId="41" fillId="0" borderId="12" xfId="53" applyFont="1" applyBorder="1" applyAlignment="1">
      <alignment horizontal="center" vertical="center"/>
    </xf>
    <xf numFmtId="0" fontId="41" fillId="0" borderId="4" xfId="53" applyFont="1" applyBorder="1" applyAlignment="1">
      <alignment horizontal="centerContinuous" vertical="center"/>
    </xf>
    <xf numFmtId="0" fontId="41" fillId="0" borderId="5" xfId="53" applyFont="1" applyBorder="1" applyAlignment="1">
      <alignment horizontal="centerContinuous" vertical="center"/>
    </xf>
    <xf numFmtId="0" fontId="41" fillId="0" borderId="4" xfId="53" applyFont="1" applyBorder="1" applyAlignment="1">
      <alignment horizontal="center" vertical="center"/>
    </xf>
    <xf numFmtId="0" fontId="41" fillId="0" borderId="5" xfId="53" applyFont="1" applyBorder="1" applyAlignment="1">
      <alignment horizontal="center" vertical="center"/>
    </xf>
    <xf numFmtId="37" fontId="42" fillId="0" borderId="12" xfId="50" applyNumberFormat="1" applyFont="1" applyBorder="1" applyAlignment="1">
      <alignment horizontal="right" vertical="center"/>
    </xf>
    <xf numFmtId="37" fontId="42" fillId="0" borderId="12" xfId="50" applyNumberFormat="1" applyFont="1" applyBorder="1" applyAlignment="1">
      <alignment vertical="center"/>
    </xf>
    <xf numFmtId="179" fontId="42" fillId="0" borderId="12" xfId="51" applyNumberFormat="1" applyFont="1" applyBorder="1" applyAlignment="1">
      <alignment vertical="center"/>
    </xf>
    <xf numFmtId="179" fontId="42" fillId="0" borderId="7" xfId="51" applyNumberFormat="1" applyFont="1" applyBorder="1" applyAlignment="1">
      <alignment vertical="center"/>
    </xf>
    <xf numFmtId="37" fontId="41" fillId="0" borderId="43" xfId="50" applyNumberFormat="1" applyFont="1" applyBorder="1" applyAlignment="1">
      <alignment vertical="center"/>
    </xf>
    <xf numFmtId="179" fontId="41" fillId="0" borderId="43" xfId="51" applyNumberFormat="1" applyFont="1" applyBorder="1" applyAlignment="1">
      <alignment vertical="center"/>
    </xf>
    <xf numFmtId="0" fontId="42" fillId="0" borderId="0" xfId="53" applyFont="1" applyAlignment="1">
      <alignment horizontal="center" vertical="center"/>
    </xf>
    <xf numFmtId="0" fontId="45" fillId="0" borderId="0" xfId="53" applyAlignment="1">
      <alignment vertical="center"/>
    </xf>
    <xf numFmtId="0" fontId="45" fillId="0" borderId="0" xfId="53"/>
    <xf numFmtId="0" fontId="26" fillId="0" borderId="20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6" fillId="0" borderId="13" xfId="0" applyFont="1" applyBorder="1" applyAlignment="1">
      <alignment horizontal="center" vertical="center" wrapText="1"/>
    </xf>
    <xf numFmtId="3" fontId="26" fillId="0" borderId="13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1" fillId="0" borderId="41" xfId="53" applyFont="1" applyBorder="1" applyAlignment="1">
      <alignment horizontal="centerContinuous" vertical="center"/>
    </xf>
    <xf numFmtId="0" fontId="41" fillId="0" borderId="6" xfId="53" applyFont="1" applyBorder="1" applyAlignment="1">
      <alignment horizontal="centerContinuous" vertical="center"/>
    </xf>
    <xf numFmtId="0" fontId="41" fillId="0" borderId="10" xfId="53" applyFont="1" applyBorder="1" applyAlignment="1">
      <alignment horizontal="center" vertical="center"/>
    </xf>
    <xf numFmtId="0" fontId="41" fillId="0" borderId="9" xfId="53" applyFont="1" applyBorder="1" applyAlignment="1">
      <alignment horizontal="center" vertical="center" wrapText="1"/>
    </xf>
    <xf numFmtId="0" fontId="43" fillId="0" borderId="6" xfId="53" applyFont="1" applyBorder="1" applyAlignment="1">
      <alignment horizontal="center" vertical="center"/>
    </xf>
    <xf numFmtId="179" fontId="42" fillId="0" borderId="38" xfId="51" applyNumberFormat="1" applyFont="1" applyBorder="1" applyAlignment="1">
      <alignment vertical="center"/>
    </xf>
    <xf numFmtId="37" fontId="42" fillId="0" borderId="7" xfId="50" applyNumberFormat="1" applyFont="1" applyBorder="1" applyAlignment="1">
      <alignment vertical="center"/>
    </xf>
    <xf numFmtId="179" fontId="42" fillId="0" borderId="9" xfId="51" applyNumberFormat="1" applyFont="1" applyBorder="1" applyAlignment="1">
      <alignment vertical="center"/>
    </xf>
    <xf numFmtId="179" fontId="41" fillId="0" borderId="45" xfId="51" applyNumberFormat="1" applyFont="1" applyBorder="1" applyAlignment="1">
      <alignment vertical="center"/>
    </xf>
    <xf numFmtId="2" fontId="6" fillId="0" borderId="13" xfId="0" applyNumberFormat="1" applyFont="1" applyBorder="1" applyAlignment="1">
      <alignment vertical="center" wrapText="1"/>
    </xf>
    <xf numFmtId="2" fontId="6" fillId="0" borderId="23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47" fillId="0" borderId="19" xfId="0" applyFont="1" applyBorder="1" applyAlignment="1">
      <alignment vertical="center" wrapText="1"/>
    </xf>
    <xf numFmtId="0" fontId="41" fillId="0" borderId="6" xfId="53" applyFont="1" applyBorder="1" applyAlignment="1">
      <alignment horizontal="center" vertical="center"/>
    </xf>
    <xf numFmtId="0" fontId="6" fillId="9" borderId="48" xfId="0" applyFont="1" applyFill="1" applyBorder="1" applyAlignment="1">
      <alignment vertical="center" wrapText="1"/>
    </xf>
    <xf numFmtId="0" fontId="6" fillId="9" borderId="49" xfId="0" applyFont="1" applyFill="1" applyBorder="1" applyAlignment="1">
      <alignment vertical="center" wrapText="1"/>
    </xf>
    <xf numFmtId="0" fontId="48" fillId="0" borderId="10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vertical="center" wrapText="1"/>
    </xf>
    <xf numFmtId="0" fontId="50" fillId="0" borderId="10" xfId="0" applyFont="1" applyBorder="1" applyAlignment="1">
      <alignment horizontal="center" vertical="center"/>
    </xf>
    <xf numFmtId="176" fontId="48" fillId="0" borderId="10" xfId="1" applyNumberFormat="1" applyFont="1" applyBorder="1" applyAlignment="1">
      <alignment horizontal="center" vertical="center"/>
    </xf>
    <xf numFmtId="2" fontId="48" fillId="0" borderId="10" xfId="1" applyNumberFormat="1" applyFont="1" applyBorder="1" applyAlignment="1">
      <alignment horizontal="center" vertical="center"/>
    </xf>
    <xf numFmtId="176" fontId="48" fillId="0" borderId="10" xfId="1" applyNumberFormat="1" applyFont="1" applyBorder="1" applyAlignment="1">
      <alignment vertical="center"/>
    </xf>
    <xf numFmtId="0" fontId="49" fillId="0" borderId="4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6" fillId="9" borderId="50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0" fontId="49" fillId="0" borderId="11" xfId="0" applyFont="1" applyBorder="1" applyAlignment="1">
      <alignment vertical="center"/>
    </xf>
    <xf numFmtId="2" fontId="6" fillId="9" borderId="50" xfId="0" applyNumberFormat="1" applyFont="1" applyFill="1" applyBorder="1" applyAlignment="1">
      <alignment horizontal="left" vertical="center" wrapText="1"/>
    </xf>
    <xf numFmtId="2" fontId="6" fillId="9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9" fillId="0" borderId="10" xfId="0" applyNumberFormat="1" applyFont="1" applyBorder="1" applyAlignment="1">
      <alignment horizontal="center" vertical="center" wrapText="1"/>
    </xf>
    <xf numFmtId="0" fontId="49" fillId="8" borderId="10" xfId="0" applyFont="1" applyFill="1" applyBorder="1" applyAlignment="1">
      <alignment horizontal="center" vertical="center" wrapText="1"/>
    </xf>
    <xf numFmtId="2" fontId="49" fillId="8" borderId="10" xfId="0" applyNumberFormat="1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0" borderId="11" xfId="0" applyFont="1" applyBorder="1" applyAlignment="1">
      <alignment vertical="center" wrapText="1"/>
    </xf>
    <xf numFmtId="0" fontId="49" fillId="10" borderId="10" xfId="0" applyFont="1" applyFill="1" applyBorder="1" applyAlignment="1">
      <alignment horizontal="center" vertical="center" wrapText="1"/>
    </xf>
    <xf numFmtId="2" fontId="49" fillId="10" borderId="10" xfId="0" applyNumberFormat="1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41" fillId="0" borderId="40" xfId="53" applyFont="1" applyBorder="1" applyAlignment="1">
      <alignment horizontal="center" vertical="center"/>
    </xf>
    <xf numFmtId="0" fontId="41" fillId="0" borderId="47" xfId="53" applyFont="1" applyBorder="1" applyAlignment="1">
      <alignment horizontal="center" vertical="center"/>
    </xf>
    <xf numFmtId="0" fontId="41" fillId="0" borderId="4" xfId="53" applyFont="1" applyBorder="1" applyAlignment="1">
      <alignment horizontal="center" vertical="center" wrapText="1"/>
    </xf>
    <xf numFmtId="0" fontId="41" fillId="0" borderId="5" xfId="53" applyFont="1" applyBorder="1" applyAlignment="1">
      <alignment horizontal="center" vertical="center" wrapText="1"/>
    </xf>
    <xf numFmtId="37" fontId="42" fillId="0" borderId="1" xfId="50" applyNumberFormat="1" applyFont="1" applyBorder="1" applyAlignment="1">
      <alignment vertical="center"/>
    </xf>
    <xf numFmtId="37" fontId="42" fillId="11" borderId="12" xfId="50" applyNumberFormat="1" applyFont="1" applyFill="1" applyBorder="1" applyAlignment="1">
      <alignment vertical="center"/>
    </xf>
    <xf numFmtId="0" fontId="42" fillId="0" borderId="7" xfId="53" applyFont="1" applyBorder="1" applyAlignment="1">
      <alignment horizontal="center" vertical="center"/>
    </xf>
    <xf numFmtId="0" fontId="41" fillId="0" borderId="51" xfId="53" applyFont="1" applyBorder="1" applyAlignment="1">
      <alignment vertical="center"/>
    </xf>
    <xf numFmtId="0" fontId="42" fillId="0" borderId="10" xfId="53" applyFont="1" applyBorder="1" applyAlignment="1">
      <alignment horizontal="center" vertical="center" wrapText="1"/>
    </xf>
    <xf numFmtId="1" fontId="0" fillId="0" borderId="10" xfId="0" applyNumberFormat="1" applyBorder="1"/>
    <xf numFmtId="2" fontId="0" fillId="8" borderId="10" xfId="0" applyNumberFormat="1" applyFill="1" applyBorder="1"/>
    <xf numFmtId="2" fontId="49" fillId="0" borderId="4" xfId="0" applyNumberFormat="1" applyFont="1" applyBorder="1" applyAlignment="1">
      <alignment horizontal="center" vertical="center" wrapText="1"/>
    </xf>
    <xf numFmtId="0" fontId="0" fillId="8" borderId="10" xfId="0" applyFill="1" applyBorder="1"/>
    <xf numFmtId="0" fontId="41" fillId="0" borderId="41" xfId="53" applyFont="1" applyBorder="1" applyAlignment="1">
      <alignment horizontal="center" vertical="center"/>
    </xf>
    <xf numFmtId="0" fontId="41" fillId="0" borderId="6" xfId="53" applyFont="1" applyBorder="1" applyAlignment="1">
      <alignment horizontal="center" vertical="center" wrapText="1"/>
    </xf>
    <xf numFmtId="179" fontId="42" fillId="0" borderId="1" xfId="50" applyNumberFormat="1" applyFont="1" applyBorder="1" applyAlignment="1">
      <alignment vertical="center"/>
    </xf>
    <xf numFmtId="179" fontId="42" fillId="0" borderId="12" xfId="50" applyNumberFormat="1" applyFont="1" applyBorder="1" applyAlignment="1">
      <alignment vertical="center"/>
    </xf>
    <xf numFmtId="179" fontId="42" fillId="11" borderId="12" xfId="50" applyNumberFormat="1" applyFont="1" applyFill="1" applyBorder="1" applyAlignment="1">
      <alignment vertical="center"/>
    </xf>
    <xf numFmtId="179" fontId="42" fillId="0" borderId="7" xfId="50" applyNumberFormat="1" applyFont="1" applyBorder="1" applyAlignment="1">
      <alignment vertical="center"/>
    </xf>
    <xf numFmtId="179" fontId="41" fillId="0" borderId="43" xfId="50" applyNumberFormat="1" applyFont="1" applyBorder="1" applyAlignment="1">
      <alignment vertical="center"/>
    </xf>
    <xf numFmtId="43" fontId="0" fillId="0" borderId="10" xfId="1" applyFont="1" applyBorder="1"/>
    <xf numFmtId="0" fontId="6" fillId="9" borderId="0" xfId="0" applyFont="1" applyFill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9" borderId="50" xfId="0" applyFont="1" applyFill="1" applyBorder="1" applyAlignment="1">
      <alignment horizontal="left" vertical="center" wrapText="1"/>
    </xf>
    <xf numFmtId="0" fontId="6" fillId="9" borderId="0" xfId="0" applyFont="1" applyFill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vertical="center"/>
    </xf>
    <xf numFmtId="2" fontId="49" fillId="0" borderId="1" xfId="0" applyNumberFormat="1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7" xfId="0" applyFont="1" applyBorder="1" applyAlignment="1">
      <alignment vertical="center" wrapText="1"/>
    </xf>
    <xf numFmtId="0" fontId="0" fillId="3" borderId="10" xfId="0" applyFill="1" applyBorder="1"/>
    <xf numFmtId="0" fontId="32" fillId="0" borderId="0" xfId="0" applyFont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16" fillId="0" borderId="0" xfId="0" applyFont="1" applyAlignment="1">
      <alignment horizontal="left" vertical="center"/>
    </xf>
    <xf numFmtId="179" fontId="0" fillId="0" borderId="10" xfId="0" applyNumberFormat="1" applyBorder="1"/>
    <xf numFmtId="0" fontId="0" fillId="0" borderId="42" xfId="0" applyBorder="1" applyAlignment="1">
      <alignment horizontal="center"/>
    </xf>
    <xf numFmtId="0" fontId="0" fillId="0" borderId="10" xfId="0" applyBorder="1" applyAlignment="1"/>
    <xf numFmtId="0" fontId="0" fillId="0" borderId="42" xfId="0" applyBorder="1" applyAlignment="1"/>
    <xf numFmtId="3" fontId="0" fillId="0" borderId="10" xfId="0" applyNumberFormat="1" applyBorder="1"/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1" fontId="21" fillId="0" borderId="10" xfId="4" applyFont="1" applyBorder="1" applyAlignment="1">
      <alignment vertical="center" wrapText="1"/>
    </xf>
    <xf numFmtId="180" fontId="21" fillId="0" borderId="10" xfId="0" applyNumberFormat="1" applyFont="1" applyBorder="1" applyAlignment="1">
      <alignment horizontal="center" vertical="center" wrapText="1"/>
    </xf>
    <xf numFmtId="41" fontId="22" fillId="0" borderId="10" xfId="4" applyFont="1" applyBorder="1" applyAlignment="1">
      <alignment horizontal="center" vertical="center" wrapText="1"/>
    </xf>
    <xf numFmtId="0" fontId="41" fillId="0" borderId="0" xfId="53" applyFont="1" applyAlignment="1" quotePrefix="1">
      <alignment horizontal="centerContinuous" vertical="center"/>
    </xf>
    <xf numFmtId="0" fontId="41" fillId="0" borderId="0" xfId="53" applyFont="1" applyAlignment="1" quotePrefix="1">
      <alignment horizontal="left"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[0] 2" xfId="49"/>
    <cellStyle name="Comma [0] 2 2" xfId="50"/>
    <cellStyle name="Comma 10" xfId="51"/>
    <cellStyle name="Normal 2 2" xfId="52"/>
    <cellStyle name="Normal 3" xfId="53"/>
    <cellStyle name="Normal 3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1" Type="http://schemas.openxmlformats.org/officeDocument/2006/relationships/sharedStrings" Target="sharedStrings.xml"/><Relationship Id="rId90" Type="http://schemas.openxmlformats.org/officeDocument/2006/relationships/styles" Target="styles.xml"/><Relationship Id="rId9" Type="http://schemas.openxmlformats.org/officeDocument/2006/relationships/worksheet" Target="worksheets/sheet9.xml"/><Relationship Id="rId89" Type="http://schemas.openxmlformats.org/officeDocument/2006/relationships/theme" Target="theme/theme1.xml"/><Relationship Id="rId88" Type="http://schemas.openxmlformats.org/officeDocument/2006/relationships/externalLink" Target="externalLinks/externalLink2.xml"/><Relationship Id="rId87" Type="http://schemas.openxmlformats.org/officeDocument/2006/relationships/externalLink" Target="externalLinks/externalLink1.xml"/><Relationship Id="rId86" Type="http://schemas.openxmlformats.org/officeDocument/2006/relationships/worksheet" Target="worksheets/sheet86.xml"/><Relationship Id="rId85" Type="http://schemas.openxmlformats.org/officeDocument/2006/relationships/worksheet" Target="worksheets/sheet85.xml"/><Relationship Id="rId84" Type="http://schemas.openxmlformats.org/officeDocument/2006/relationships/worksheet" Target="worksheets/sheet84.xml"/><Relationship Id="rId83" Type="http://schemas.openxmlformats.org/officeDocument/2006/relationships/worksheet" Target="worksheets/sheet83.xml"/><Relationship Id="rId82" Type="http://schemas.openxmlformats.org/officeDocument/2006/relationships/worksheet" Target="worksheets/sheet82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'Kemiskinan ok'!$A$3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'Kemiskinan ok'!$A$4:$A$8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val>
        </c:ser>
        <c:ser>
          <c:idx val="1"/>
          <c:order val="1"/>
          <c:tx>
            <c:strRef>
              <c:f>'Kemiskinan ok'!$B$3</c:f>
              <c:strCache>
                <c:ptCount val="1"/>
                <c:pt idx="0">
                  <c:v>JML PDDK MISKIN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'Kemiskinan ok'!$B$4:$B$8</c:f>
              <c:numCache>
                <c:formatCode>General</c:formatCode>
                <c:ptCount val="5"/>
                <c:pt idx="0">
                  <c:v>6.32</c:v>
                </c:pt>
                <c:pt idx="1">
                  <c:v>6</c:v>
                </c:pt>
                <c:pt idx="2">
                  <c:v>6.01</c:v>
                </c:pt>
                <c:pt idx="3">
                  <c:v>6.98</c:v>
                </c:pt>
                <c:pt idx="4">
                  <c:v>6.16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92639"/>
        <c:axId val="452204639"/>
      </c:barChart>
      <c:lineChart>
        <c:grouping val="standard"/>
        <c:varyColors val="0"/>
        <c:ser>
          <c:idx val="2"/>
          <c:order val="2"/>
          <c:tx>
            <c:strRef>
              <c:f>'Kemiskinan ok'!$C$3</c:f>
              <c:strCache>
                <c:ptCount val="1"/>
                <c:pt idx="0">
                  <c:v>PERSENTASE PDDK MISKIN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'Kemiskinan ok'!$C$4:$C$8</c:f>
              <c:numCache>
                <c:formatCode>General</c:formatCode>
                <c:ptCount val="5"/>
                <c:pt idx="0">
                  <c:v>4.92</c:v>
                </c:pt>
                <c:pt idx="1">
                  <c:v>4.6</c:v>
                </c:pt>
                <c:pt idx="2">
                  <c:v>4.54</c:v>
                </c:pt>
                <c:pt idx="3">
                  <c:v>5.14</c:v>
                </c:pt>
                <c:pt idx="4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52192639"/>
        <c:axId val="452204639"/>
      </c:lineChart>
      <c:catAx>
        <c:axId val="4521926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2204639"/>
        <c:crosses val="autoZero"/>
        <c:auto val="1"/>
        <c:lblAlgn val="ctr"/>
        <c:lblOffset val="100"/>
        <c:noMultiLvlLbl val="0"/>
      </c:catAx>
      <c:valAx>
        <c:axId val="45220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219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'Gender OK'!$B$134:$B$135</c:f>
              <c:strCache>
                <c:ptCount val="1"/>
                <c:pt idx="0">
                  <c:v>Persentase Sumbangan Pendapatan Perempuan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OK'!$A$136:$A$138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OK'!$B$136:$B$138</c:f>
              <c:numCache>
                <c:formatCode>General</c:formatCode>
                <c:ptCount val="3"/>
                <c:pt idx="0">
                  <c:v>37.89</c:v>
                </c:pt>
                <c:pt idx="1">
                  <c:v>37.86</c:v>
                </c:pt>
                <c:pt idx="2">
                  <c:v>37.94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51408"/>
        <c:axId val="2032751888"/>
      </c:lineChart>
      <c:catAx>
        <c:axId val="20327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032751888"/>
        <c:crosses val="autoZero"/>
        <c:auto val="1"/>
        <c:lblAlgn val="ctr"/>
        <c:lblOffset val="100"/>
        <c:noMultiLvlLbl val="0"/>
      </c:catAx>
      <c:valAx>
        <c:axId val="203275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03275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31364829396325"/>
          <c:y val="0.176342592592593"/>
          <c:w val="0.890196850393701"/>
          <c:h val="0.614984324876057"/>
        </c:manualLayout>
      </c:layout>
      <c:lineChart>
        <c:grouping val="stacked"/>
        <c:varyColors val="0"/>
        <c:ser>
          <c:idx val="0"/>
          <c:order val="0"/>
          <c:tx>
            <c:strRef>
              <c:f>'Gender OK'!$N$20</c:f>
              <c:strCache>
                <c:ptCount val="1"/>
                <c:pt idx="0">
                  <c:v>IDG Bukittinggi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194444444444444"/>
                  <c:y val="-0.06481481481481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38888888888889"/>
                  <c:y val="-0.06018518518518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88888888888891"/>
                  <c:y val="-0.05555555555555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OK'!$M$21:$M$23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OK'!$N$21:$N$23</c:f>
              <c:numCache>
                <c:formatCode>General</c:formatCode>
                <c:ptCount val="3"/>
                <c:pt idx="0">
                  <c:v>60.33</c:v>
                </c:pt>
                <c:pt idx="1">
                  <c:v>60.19</c:v>
                </c:pt>
                <c:pt idx="2">
                  <c:v>63.37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'Gender OK'!$O$20</c:f>
              <c:strCache>
                <c:ptCount val="1"/>
                <c:pt idx="0">
                  <c:v>IDG Sumbar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416666666666667"/>
                  <c:y val="-0.0740740740740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38888888888889"/>
                  <c:y val="-0.07870370370370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250000000000001"/>
                  <c:y val="-0.0694444444444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OK'!$M$21:$M$23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OK'!$O$21:$O$23</c:f>
              <c:numCache>
                <c:formatCode>General</c:formatCode>
                <c:ptCount val="3"/>
                <c:pt idx="0">
                  <c:v>58.28</c:v>
                </c:pt>
                <c:pt idx="1">
                  <c:v>65.12</c:v>
                </c:pt>
                <c:pt idx="2">
                  <c:v>65.48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'Gender OK'!$P$20</c:f>
              <c:strCache>
                <c:ptCount val="1"/>
                <c:pt idx="0">
                  <c:v>IDG Nasional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0.07870370370370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07870370370370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185067526416e-16"/>
                  <c:y val="-0.07870370370370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OK'!$M$21:$M$23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OK'!$P$21:$P$23</c:f>
              <c:numCache>
                <c:formatCode>General</c:formatCode>
                <c:ptCount val="3"/>
                <c:pt idx="0">
                  <c:v>75.57</c:v>
                </c:pt>
                <c:pt idx="1">
                  <c:v>76.26</c:v>
                </c:pt>
                <c:pt idx="2">
                  <c:v>76.59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336271"/>
        <c:axId val="1135664159"/>
      </c:lineChart>
      <c:catAx>
        <c:axId val="132033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35664159"/>
        <c:crosses val="autoZero"/>
        <c:auto val="1"/>
        <c:lblAlgn val="ctr"/>
        <c:lblOffset val="100"/>
        <c:noMultiLvlLbl val="0"/>
      </c:catAx>
      <c:valAx>
        <c:axId val="1135664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32033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'kES 1ok'!$M$5</c:f>
              <c:strCache>
                <c:ptCount val="1"/>
                <c:pt idx="0">
                  <c:v/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'kES 1ok'!$N$4:$R$4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'kES 1ok'!$N$5:$R$5</c:f>
              <c:numCache>
                <c:formatCode>General</c:formatCode>
                <c:ptCount val="5"/>
                <c:pt idx="0">
                  <c:v>73.91</c:v>
                </c:pt>
                <c:pt idx="1">
                  <c:v>74.22</c:v>
                </c:pt>
                <c:pt idx="2">
                  <c:v>74.38</c:v>
                </c:pt>
                <c:pt idx="3">
                  <c:v>74.5</c:v>
                </c:pt>
                <c:pt idx="4">
                  <c:v>74.82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25120"/>
        <c:axId val="187095808"/>
      </c:lineChart>
      <c:catAx>
        <c:axId val="18592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7095808"/>
        <c:crosses val="autoZero"/>
        <c:auto val="1"/>
        <c:lblAlgn val="ctr"/>
        <c:lblOffset val="100"/>
        <c:noMultiLvlLbl val="0"/>
      </c:catAx>
      <c:valAx>
        <c:axId val="18709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59251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73495188101487"/>
          <c:y val="0.109599637499123"/>
          <c:w val="0.858857830271216"/>
          <c:h val="0.707275328137235"/>
        </c:manualLayout>
      </c:layout>
      <c:lineChart>
        <c:grouping val="stacked"/>
        <c:varyColors val="0"/>
        <c:ser>
          <c:idx val="0"/>
          <c:order val="0"/>
          <c:tx>
            <c:strRef>
              <c:f>'kES 1ok'!$A$12</c:f>
              <c:strCache>
                <c:ptCount val="1"/>
                <c:pt idx="0">
                  <c:v>Jumlah Kematian Ibu</c:v>
                </c:pt>
              </c:strCache>
            </c:strRef>
          </c:tx>
          <c:dLbls>
            <c:dLbl>
              <c:idx val="3"/>
              <c:layout>
                <c:manualLayout>
                  <c:x val="-0.0277777777777778"/>
                  <c:y val="-0.06944444444444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05557742782153"/>
                  <c:y val="-0.06944444444444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'kES 1ok'!$B$11:$J$11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'kES 1ok'!$B$12:$J$12</c:f>
              <c:numCache>
                <c:formatCode>General</c:formatCode>
                <c:ptCount val="8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28576"/>
        <c:axId val="187310656"/>
      </c:lineChart>
      <c:catAx>
        <c:axId val="18632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7310656"/>
        <c:crosses val="autoZero"/>
        <c:auto val="1"/>
        <c:lblAlgn val="ctr"/>
        <c:lblOffset val="100"/>
        <c:noMultiLvlLbl val="0"/>
      </c:catAx>
      <c:valAx>
        <c:axId val="18731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632857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'kES 1ok'!$A$30</c:f>
              <c:strCache>
                <c:ptCount val="1"/>
                <c:pt idx="0">
                  <c:v>AKB / 1000 KH</c:v>
                </c:pt>
              </c:strCache>
            </c:strRef>
          </c:tx>
          <c:dLbls>
            <c:dLbl>
              <c:idx val="1"/>
              <c:layout>
                <c:manualLayout>
                  <c:x val="0.00833333333333333"/>
                  <c:y val="-0.04166666666666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11111111111111"/>
                  <c:y val="-0.0879629629629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'kES 1ok'!$B$29:$J$29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'kES 1ok'!$B$30:$J$30</c:f>
              <c:numCache>
                <c:formatCode>General</c:formatCode>
                <c:ptCount val="8"/>
                <c:pt idx="0">
                  <c:v>10.8</c:v>
                </c:pt>
                <c:pt idx="1">
                  <c:v>4.9</c:v>
                </c:pt>
                <c:pt idx="2">
                  <c:v>4.2</c:v>
                </c:pt>
                <c:pt idx="3">
                  <c:v>0.8</c:v>
                </c:pt>
                <c:pt idx="4" c:formatCode="0.0">
                  <c:v>3.24675324675325</c:v>
                </c:pt>
                <c:pt idx="5">
                  <c:v>3.2</c:v>
                </c:pt>
                <c:pt idx="6">
                  <c:v>2.3</c:v>
                </c:pt>
                <c:pt idx="7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29088"/>
        <c:axId val="187312384"/>
      </c:lineChart>
      <c:catAx>
        <c:axId val="18632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7312384"/>
        <c:crosses val="autoZero"/>
        <c:auto val="1"/>
        <c:lblAlgn val="ctr"/>
        <c:lblOffset val="100"/>
        <c:noMultiLvlLbl val="0"/>
      </c:catAx>
      <c:valAx>
        <c:axId val="18731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632908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'KES 5'!$C$25:$C$26</c:f>
              <c:strCache>
                <c:ptCount val="1"/>
                <c:pt idx="0">
                  <c:v>Status Gizi ( Indikator BB/U)  Buruk</c:v>
                </c:pt>
              </c:strCache>
            </c:strRef>
          </c:tx>
          <c:invertIfNegative val="0"/>
          <c:dLbls>
            <c:delete val="1"/>
          </c:dLbls>
          <c:cat>
            <c:strRef>
              <c:f>'KES 5'!$B$27:$B$30</c:f>
              <c:strCache>
                <c:ptCount val="4"/>
                <c:pt idx="0">
                  <c:v>G.Panjang</c:v>
                </c:pt>
                <c:pt idx="1">
                  <c:v>MKS</c:v>
                </c:pt>
                <c:pt idx="2">
                  <c:v>ABTB</c:v>
                </c:pt>
                <c:pt idx="3">
                  <c:v>Kota Bukittinggi</c:v>
                </c:pt>
              </c:strCache>
            </c:strRef>
          </c:cat>
          <c:val>
            <c:numRef>
              <c:f>'KES 5'!$C$27:$C$30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'KES 5'!$D$25:$D$26</c:f>
              <c:strCache>
                <c:ptCount val="1"/>
                <c:pt idx="0">
                  <c:v>Status Gizi ( Indikator BB/U)  Kurang</c:v>
                </c:pt>
              </c:strCache>
            </c:strRef>
          </c:tx>
          <c:invertIfNegative val="0"/>
          <c:dLbls>
            <c:delete val="1"/>
          </c:dLbls>
          <c:cat>
            <c:strRef>
              <c:f>'KES 5'!$B$27:$B$30</c:f>
              <c:strCache>
                <c:ptCount val="4"/>
                <c:pt idx="0">
                  <c:v>G.Panjang</c:v>
                </c:pt>
                <c:pt idx="1">
                  <c:v>MKS</c:v>
                </c:pt>
                <c:pt idx="2">
                  <c:v>ABTB</c:v>
                </c:pt>
                <c:pt idx="3">
                  <c:v>Kota Bukittinggi</c:v>
                </c:pt>
              </c:strCache>
            </c:strRef>
          </c:cat>
          <c:val>
            <c:numRef>
              <c:f>'KES 5'!$D$27:$D$30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'KES 5'!$E$25:$E$26</c:f>
              <c:strCache>
                <c:ptCount val="1"/>
                <c:pt idx="0">
                  <c:v>Status Gizi ( Indikator BB/U) Baik</c:v>
                </c:pt>
              </c:strCache>
            </c:strRef>
          </c:tx>
          <c:invertIfNegative val="0"/>
          <c:dLbls>
            <c:delete val="1"/>
          </c:dLbls>
          <c:cat>
            <c:strRef>
              <c:f>'KES 5'!$B$27:$B$30</c:f>
              <c:strCache>
                <c:ptCount val="4"/>
                <c:pt idx="0">
                  <c:v>G.Panjang</c:v>
                </c:pt>
                <c:pt idx="1">
                  <c:v>MKS</c:v>
                </c:pt>
                <c:pt idx="2">
                  <c:v>ABTB</c:v>
                </c:pt>
                <c:pt idx="3">
                  <c:v>Kota Bukittinggi</c:v>
                </c:pt>
              </c:strCache>
            </c:strRef>
          </c:cat>
          <c:val>
            <c:numRef>
              <c:f>'KES 5'!$E$27:$E$30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tx>
            <c:strRef>
              <c:f>'KES 5'!$F$25:$F$26</c:f>
              <c:strCache>
                <c:ptCount val="1"/>
                <c:pt idx="0">
                  <c:v>Status Gizi ( Indikator BB/U) Lebih</c:v>
                </c:pt>
              </c:strCache>
            </c:strRef>
          </c:tx>
          <c:invertIfNegative val="0"/>
          <c:dLbls>
            <c:delete val="1"/>
          </c:dLbls>
          <c:cat>
            <c:strRef>
              <c:f>'KES 5'!$B$27:$B$30</c:f>
              <c:strCache>
                <c:ptCount val="4"/>
                <c:pt idx="0">
                  <c:v>G.Panjang</c:v>
                </c:pt>
                <c:pt idx="1">
                  <c:v>MKS</c:v>
                </c:pt>
                <c:pt idx="2">
                  <c:v>ABTB</c:v>
                </c:pt>
                <c:pt idx="3">
                  <c:v>Kota Bukittinggi</c:v>
                </c:pt>
              </c:strCache>
            </c:strRef>
          </c:cat>
          <c:val>
            <c:numRef>
              <c:f>'KES 5'!$F$27:$F$30</c:f>
              <c:numCache>
                <c:formatCode>0.00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51968"/>
        <c:axId val="188211200"/>
      </c:barChart>
      <c:catAx>
        <c:axId val="136851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8211200"/>
        <c:crosses val="autoZero"/>
        <c:auto val="1"/>
        <c:lblAlgn val="ctr"/>
        <c:lblOffset val="100"/>
        <c:noMultiLvlLbl val="0"/>
      </c:catAx>
      <c:valAx>
        <c:axId val="18821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6851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'KES 5'!$B$27</c:f>
              <c:strCache>
                <c:ptCount val="1"/>
                <c:pt idx="0">
                  <c:v>G.Panjang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'KES 5'!$C$26:$F$26</c:f>
              <c:strCache>
                <c:ptCount val="4"/>
                <c:pt idx="0">
                  <c:v> Buruk</c:v>
                </c:pt>
                <c:pt idx="1">
                  <c:v> Kurang</c:v>
                </c:pt>
                <c:pt idx="2">
                  <c:v>Baik</c:v>
                </c:pt>
                <c:pt idx="3" c:formatCode="0.00">
                  <c:v>Lebih</c:v>
                </c:pt>
              </c:strCache>
            </c:strRef>
          </c:cat>
          <c:val>
            <c:numRef>
              <c:f>'KES 5'!$C$27:$F$27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'KES 5'!$B$28</c:f>
              <c:strCache>
                <c:ptCount val="1"/>
                <c:pt idx="0">
                  <c:v>MKS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'KES 5'!$C$26:$F$26</c:f>
              <c:strCache>
                <c:ptCount val="4"/>
                <c:pt idx="0">
                  <c:v> Buruk</c:v>
                </c:pt>
                <c:pt idx="1">
                  <c:v> Kurang</c:v>
                </c:pt>
                <c:pt idx="2">
                  <c:v>Baik</c:v>
                </c:pt>
                <c:pt idx="3" c:formatCode="0.00">
                  <c:v>Lebih</c:v>
                </c:pt>
              </c:strCache>
            </c:strRef>
          </c:cat>
          <c:val>
            <c:numRef>
              <c:f>'KES 5'!$C$28:$F$28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'KES 5'!$B$29</c:f>
              <c:strCache>
                <c:ptCount val="1"/>
                <c:pt idx="0">
                  <c:v>ABTB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'KES 5'!$C$26:$F$26</c:f>
              <c:strCache>
                <c:ptCount val="4"/>
                <c:pt idx="0">
                  <c:v> Buruk</c:v>
                </c:pt>
                <c:pt idx="1">
                  <c:v> Kurang</c:v>
                </c:pt>
                <c:pt idx="2">
                  <c:v>Baik</c:v>
                </c:pt>
                <c:pt idx="3" c:formatCode="0.00">
                  <c:v>Lebih</c:v>
                </c:pt>
              </c:strCache>
            </c:strRef>
          </c:cat>
          <c:val>
            <c:numRef>
              <c:f>'KES 5'!$C$29:$F$29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tx>
            <c:strRef>
              <c:f>'KES 5'!$B$30</c:f>
              <c:strCache>
                <c:ptCount val="1"/>
                <c:pt idx="0">
                  <c:v>Kota Bukittinggi</c:v>
                </c:pt>
              </c:strCache>
            </c:strRef>
          </c:tx>
          <c:invertIfNegative val="0"/>
          <c:dLbls>
            <c:delete val="1"/>
          </c:dLbls>
          <c:cat>
            <c:strRef>
              <c:f>'KES 5'!$C$26:$F$26</c:f>
              <c:strCache>
                <c:ptCount val="4"/>
                <c:pt idx="0">
                  <c:v> Buruk</c:v>
                </c:pt>
                <c:pt idx="1">
                  <c:v> Kurang</c:v>
                </c:pt>
                <c:pt idx="2">
                  <c:v>Baik</c:v>
                </c:pt>
                <c:pt idx="3" c:formatCode="0.00">
                  <c:v>Lebih</c:v>
                </c:pt>
              </c:strCache>
            </c:strRef>
          </c:cat>
          <c:val>
            <c:numRef>
              <c:f>'KES 5'!$C$30:$F$30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76160"/>
        <c:axId val="188213504"/>
      </c:barChart>
      <c:catAx>
        <c:axId val="18767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8213504"/>
        <c:crosses val="autoZero"/>
        <c:auto val="1"/>
        <c:lblAlgn val="ctr"/>
        <c:lblOffset val="100"/>
        <c:noMultiLvlLbl val="0"/>
      </c:catAx>
      <c:valAx>
        <c:axId val="18821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7676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kb'!$C$18</c:f>
              <c:strCache>
                <c:ptCount val="1"/>
                <c:pt idx="0">
                  <c:v>Peserta KB Baru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'10 kb'!$B$19:$B$25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'10 kb'!$C$19:$C$25</c:f>
              <c:numCache>
                <c:formatCode>General</c:formatCode>
                <c:ptCount val="7"/>
                <c:pt idx="0">
                  <c:v>773</c:v>
                </c:pt>
                <c:pt idx="1">
                  <c:v>166</c:v>
                </c:pt>
                <c:pt idx="2">
                  <c:v>1</c:v>
                </c:pt>
                <c:pt idx="3">
                  <c:v>297</c:v>
                </c:pt>
                <c:pt idx="4">
                  <c:v>172</c:v>
                </c:pt>
                <c:pt idx="5">
                  <c:v>1528</c:v>
                </c:pt>
                <c:pt idx="6">
                  <c:v>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63808"/>
        <c:axId val="188215808"/>
      </c:barChart>
      <c:catAx>
        <c:axId val="18866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8215808"/>
        <c:crosses val="autoZero"/>
        <c:auto val="1"/>
        <c:lblAlgn val="ctr"/>
        <c:lblOffset val="100"/>
        <c:noMultiLvlLbl val="0"/>
      </c:catAx>
      <c:valAx>
        <c:axId val="18821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8663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'Melek 16'!$B$5</c:f>
              <c:strCache>
                <c:ptCount val="1"/>
                <c:pt idx="0">
                  <c:v>Dapat baca tulis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0833333333333331"/>
                  <c:y val="-0.01851851851851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194444444444444"/>
                  <c:y val="-0.02777777777777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'Melek 16'!$C$4:$D$4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'Melek 16'!$C$5:$D$5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'Melek 16'!$B$6</c:f>
              <c:strCache>
                <c:ptCount val="1"/>
                <c:pt idx="0">
                  <c:v>Tidak dapat baca tulis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277777777777778"/>
                  <c:y val="-0.00462962962962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444444444444444"/>
                  <c:y val="-0.02777777777777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'Melek 16'!$C$4:$D$4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'Melek 16'!$C$6:$D$6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08160"/>
        <c:axId val="188217536"/>
      </c:barChart>
      <c:catAx>
        <c:axId val="18850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8217536"/>
        <c:crosses val="autoZero"/>
        <c:auto val="1"/>
        <c:lblAlgn val="ctr"/>
        <c:lblOffset val="100"/>
        <c:noMultiLvlLbl val="0"/>
      </c:catAx>
      <c:valAx>
        <c:axId val="18821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8508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'Pddk 19'!$H$6</c:f>
              <c:strCache>
                <c:ptCount val="1"/>
                <c:pt idx="0">
                  <c:v>Rata rata Lama sekolah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0745069991251094"/>
                  <c:y val="-0.0972222222222223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828403324584427"/>
                  <c:y val="-0.0833333333333333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925625546806649"/>
                  <c:y val="-0.087962962962963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79026684164479"/>
                      <c:h val="0.060115923009623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0967292213473316"/>
                  <c:y val="-0.0787037037037037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883958880139983"/>
                  <c:y val="-0.0833333333333333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'Pddk 19'!$G$7:$G$11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'Pddk 19'!$H$7:$H$11</c:f>
              <c:numCache>
                <c:formatCode>General</c:formatCode>
                <c:ptCount val="5"/>
                <c:pt idx="0">
                  <c:v>11.31</c:v>
                </c:pt>
                <c:pt idx="1">
                  <c:v>11.32</c:v>
                </c:pt>
                <c:pt idx="2" c:formatCode="#,##0.00">
                  <c:v>11.33</c:v>
                </c:pt>
                <c:pt idx="3">
                  <c:v>11.34</c:v>
                </c:pt>
                <c:pt idx="4" c:formatCode="#,##0.00">
                  <c:v>11.36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74037616"/>
        <c:axId val="1621416512"/>
      </c:lineChart>
      <c:catAx>
        <c:axId val="167403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1416512"/>
        <c:crosses val="autoZero"/>
        <c:auto val="1"/>
        <c:lblAlgn val="ctr"/>
        <c:lblOffset val="100"/>
        <c:noMultiLvlLbl val="0"/>
      </c:catAx>
      <c:valAx>
        <c:axId val="1621416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7403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'Kemiskinan ok'!$B$3</c:f>
              <c:strCache>
                <c:ptCount val="1"/>
                <c:pt idx="0">
                  <c:v>JML PDDK MISKIN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'Kemiskinan ok'!$A$4:$A$8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'Kemiskinan ok'!$B$4:$B$8</c:f>
              <c:numCache>
                <c:formatCode>General</c:formatCode>
                <c:ptCount val="5"/>
                <c:pt idx="0">
                  <c:v>6.32</c:v>
                </c:pt>
                <c:pt idx="1">
                  <c:v>6</c:v>
                </c:pt>
                <c:pt idx="2">
                  <c:v>6.01</c:v>
                </c:pt>
                <c:pt idx="3">
                  <c:v>6.98</c:v>
                </c:pt>
                <c:pt idx="4">
                  <c:v>6.16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90719"/>
        <c:axId val="452200319"/>
      </c:barChart>
      <c:lineChart>
        <c:grouping val="standard"/>
        <c:varyColors val="0"/>
        <c:ser>
          <c:idx val="1"/>
          <c:order val="1"/>
          <c:tx>
            <c:strRef>
              <c:f>'Kemiskinan ok'!$C$3</c:f>
              <c:strCache>
                <c:ptCount val="1"/>
                <c:pt idx="0">
                  <c:v>PERSENTASE PDDK MISKIN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'Kemiskinan ok'!$A$4:$A$8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'Kemiskinan ok'!$C$4:$C$8</c:f>
              <c:numCache>
                <c:formatCode>General</c:formatCode>
                <c:ptCount val="5"/>
                <c:pt idx="0">
                  <c:v>4.92</c:v>
                </c:pt>
                <c:pt idx="1">
                  <c:v>4.6</c:v>
                </c:pt>
                <c:pt idx="2">
                  <c:v>4.54</c:v>
                </c:pt>
                <c:pt idx="3">
                  <c:v>5.14</c:v>
                </c:pt>
                <c:pt idx="4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52190719"/>
        <c:axId val="452200319"/>
      </c:lineChart>
      <c:catAx>
        <c:axId val="45219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2200319"/>
        <c:crosses val="autoZero"/>
        <c:auto val="1"/>
        <c:lblAlgn val="ctr"/>
        <c:lblOffset val="100"/>
        <c:noMultiLvlLbl val="0"/>
      </c:catAx>
      <c:valAx>
        <c:axId val="45220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219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0971364829396325"/>
          <c:y val="0.180972222222222"/>
          <c:w val="0.902863517060367"/>
          <c:h val="0.720887649460484"/>
        </c:manualLayout>
      </c:layout>
      <c:lineChart>
        <c:grouping val="standard"/>
        <c:varyColors val="0"/>
        <c:ser>
          <c:idx val="0"/>
          <c:order val="0"/>
          <c:tx>
            <c:strRef>
              <c:f>'dinsos ok'!$J$14</c:f>
              <c:strCache>
                <c:ptCount val="1"/>
                <c:pt idx="0">
                  <c:v>Anak Terlantar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0833333333333333"/>
                  <c:y val="-0.0509259259259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555555555555545"/>
                  <c:y val="0.06481481481481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'dinsos ok'!$I$15:$I$19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'dinsos ok'!$J$15:$J$19</c:f>
              <c:numCache>
                <c:formatCode>General</c:formatCode>
                <c:ptCount val="5"/>
                <c:pt idx="0">
                  <c:v>39</c:v>
                </c:pt>
                <c:pt idx="1">
                  <c:v>40</c:v>
                </c:pt>
                <c:pt idx="2">
                  <c:v>54</c:v>
                </c:pt>
                <c:pt idx="3">
                  <c:v>38</c:v>
                </c:pt>
                <c:pt idx="4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095391"/>
        <c:axId val="792794239"/>
      </c:lineChart>
      <c:catAx>
        <c:axId val="100209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2794239"/>
        <c:crosses val="autoZero"/>
        <c:auto val="1"/>
        <c:lblAlgn val="ctr"/>
        <c:lblOffset val="100"/>
        <c:noMultiLvlLbl val="0"/>
      </c:catAx>
      <c:valAx>
        <c:axId val="79279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02095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BPS!$H$12</c:f>
              <c:strCache>
                <c:ptCount val="1"/>
                <c:pt idx="0">
                  <c:v>Angka Ketergantungan Muda</c:v>
                </c:pt>
              </c:strCache>
            </c:strRef>
          </c:tx>
          <c:spPr>
            <a:pattFill prst="narHorz">
              <a:fgClr>
                <a:schemeClr val="tx2">
                  <a:lumMod val="40000"/>
                  <a:lumOff val="6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BPS!$I$11:$K$11</c:f>
              <c:strCache>
                <c:ptCount val="3"/>
                <c:pt idx="0">
                  <c:v>Laki-laki</c:v>
                </c:pt>
                <c:pt idx="1">
                  <c:v>Perempuan</c:v>
                </c:pt>
                <c:pt idx="2">
                  <c:v>LK+PR</c:v>
                </c:pt>
              </c:strCache>
            </c:strRef>
          </c:cat>
          <c:val>
            <c:numRef>
              <c:f>BPS!$I$12:$K$12</c:f>
              <c:numCache>
                <c:formatCode>General</c:formatCode>
                <c:ptCount val="3"/>
                <c:pt idx="0">
                  <c:v>13.61</c:v>
                </c:pt>
                <c:pt idx="1">
                  <c:v>13.38</c:v>
                </c:pt>
                <c:pt idx="2">
                  <c:v>26.98</c:v>
                </c:pt>
              </c:numCache>
            </c:numRef>
          </c:val>
        </c:ser>
        <c:ser>
          <c:idx val="1"/>
          <c:order val="1"/>
          <c:tx>
            <c:strRef>
              <c:f>BPS!$H$13</c:f>
              <c:strCache>
                <c:ptCount val="1"/>
                <c:pt idx="0">
                  <c:v>Angka ketergantungan Tua</c:v>
                </c:pt>
              </c:strCache>
            </c:strRef>
          </c:tx>
          <c:spPr>
            <a:pattFill prst="narHorz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BPS!$I$11:$K$11</c:f>
              <c:strCache>
                <c:ptCount val="3"/>
                <c:pt idx="0">
                  <c:v>Laki-laki</c:v>
                </c:pt>
                <c:pt idx="1">
                  <c:v>Perempuan</c:v>
                </c:pt>
                <c:pt idx="2">
                  <c:v>LK+PR</c:v>
                </c:pt>
              </c:strCache>
            </c:strRef>
          </c:cat>
          <c:val>
            <c:numRef>
              <c:f>BPS!$I$13:$K$13</c:f>
              <c:numCache>
                <c:formatCode>General</c:formatCode>
                <c:ptCount val="3"/>
                <c:pt idx="0">
                  <c:v>2.18</c:v>
                </c:pt>
                <c:pt idx="1">
                  <c:v>2.82</c:v>
                </c:pt>
                <c:pt idx="2">
                  <c:v>5</c:v>
                </c:pt>
              </c:numCache>
            </c:numRef>
          </c:val>
        </c:ser>
        <c:ser>
          <c:idx val="2"/>
          <c:order val="2"/>
          <c:tx>
            <c:strRef>
              <c:f>BPS!$H$14</c:f>
              <c:strCache>
                <c:ptCount val="1"/>
                <c:pt idx="0">
                  <c:v>Angka Ketergantungan</c:v>
                </c:pt>
              </c:strCache>
            </c:strRef>
          </c:tx>
          <c:spPr>
            <a:pattFill prst="narHorz">
              <a:fgClr>
                <a:srgbClr val="92D050"/>
              </a:fgClr>
              <a:bgClr>
                <a:schemeClr val="accent6">
                  <a:lumMod val="75000"/>
                </a:schemeClr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BPS!$I$11:$K$11</c:f>
              <c:strCache>
                <c:ptCount val="3"/>
                <c:pt idx="0">
                  <c:v>Laki-laki</c:v>
                </c:pt>
                <c:pt idx="1">
                  <c:v>Perempuan</c:v>
                </c:pt>
                <c:pt idx="2">
                  <c:v>LK+PR</c:v>
                </c:pt>
              </c:strCache>
            </c:strRef>
          </c:cat>
          <c:val>
            <c:numRef>
              <c:f>BPS!$I$14:$K$14</c:f>
              <c:numCache>
                <c:formatCode>General</c:formatCode>
                <c:ptCount val="3"/>
                <c:pt idx="0">
                  <c:v>15.79</c:v>
                </c:pt>
                <c:pt idx="1">
                  <c:v>16.2</c:v>
                </c:pt>
                <c:pt idx="2">
                  <c:v>31.99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60864"/>
        <c:axId val="188596800"/>
      </c:barChart>
      <c:catAx>
        <c:axId val="18986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8596800"/>
        <c:crosses val="autoZero"/>
        <c:auto val="1"/>
        <c:lblAlgn val="ctr"/>
        <c:lblOffset val="100"/>
        <c:noMultiLvlLbl val="0"/>
      </c:catAx>
      <c:valAx>
        <c:axId val="18859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986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3152668416448"/>
          <c:y val="0.262858605700004"/>
          <c:w val="0.286218934053806"/>
          <c:h val="0.21352515996744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BPS!$G$38</c:f>
              <c:strCache>
                <c:ptCount val="1"/>
                <c:pt idx="0">
                  <c:v/>
                </c:pt>
              </c:strCache>
            </c:strRef>
          </c:tx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"/>
                  <c:y val="0.009259259259259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"/>
                  <c:y val="0.00462962962962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BPS!$H$37:$I$37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BPS!$H$38:$I$38</c:f>
              <c:numCache>
                <c:formatCode>General</c:formatCode>
                <c:ptCount val="2"/>
                <c:pt idx="0">
                  <c:v>48.2</c:v>
                </c:pt>
                <c:pt idx="1">
                  <c:v>51.8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pie3D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</c:dPt>
          <c:dLbls>
            <c:dLbl>
              <c:idx val="0"/>
              <c:layout>
                <c:manualLayout>
                  <c:x val="-0.196274496937883"/>
                  <c:y val="-0.07707640711577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1203302712161"/>
                  <c:y val="-0.09096529600466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'Akta kelhrn'!$E$3:$F$3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'Akta kelhrn'!$E$4:$F$4</c:f>
              <c:numCache>
                <c:formatCode>General</c:formatCode>
                <c:ptCount val="2"/>
                <c:pt idx="0">
                  <c:v>97.85</c:v>
                </c:pt>
                <c:pt idx="1">
                  <c:v>98.35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11537411197"/>
          <c:y val="0.202473078707506"/>
          <c:w val="0.858432852143482"/>
          <c:h val="0.638132473024205"/>
        </c:manualLayout>
      </c:layout>
      <c:lineChart>
        <c:grouping val="standard"/>
        <c:varyColors val="0"/>
        <c:ser>
          <c:idx val="0"/>
          <c:order val="0"/>
          <c:tx>
            <c:strRef>
              <c:f>'Gender OK'!$C$22</c:f>
              <c:strCache>
                <c:ptCount val="1"/>
                <c:pt idx="0">
                  <c:v>Bukittinggi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424528196769129"/>
                  <c:y val="-0.120234604105572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02201059228183"/>
                      <c:h val="0.05269817812362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314464092887612"/>
                  <c:y val="-0.0938414113191863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96540658510212"/>
                      <c:h val="0.10548410187729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345911864034105"/>
                  <c:y val="-0.0879765395894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OK'!$B$23:$B$25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OK'!$C$23:$C$25</c:f>
              <c:numCache>
                <c:formatCode>General</c:formatCode>
                <c:ptCount val="3"/>
                <c:pt idx="0">
                  <c:v>98.89</c:v>
                </c:pt>
                <c:pt idx="1">
                  <c:v>98.99</c:v>
                </c:pt>
                <c:pt idx="2">
                  <c:v>99.36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'Gender OK'!$D$22</c:f>
              <c:strCache>
                <c:ptCount val="1"/>
                <c:pt idx="0">
                  <c:v>Sumbar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157232665470048"/>
                  <c:y val="-0.1114369501466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88679198564057"/>
                  <c:y val="-0.07624633431085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283018797846086"/>
                  <c:y val="-0.07038123167155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OK'!$B$23:$B$25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OK'!$D$23:$D$25</c:f>
              <c:numCache>
                <c:formatCode>General</c:formatCode>
                <c:ptCount val="3"/>
                <c:pt idx="0">
                  <c:v>94.17</c:v>
                </c:pt>
                <c:pt idx="1">
                  <c:v>94.34</c:v>
                </c:pt>
                <c:pt idx="2">
                  <c:v>94.72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'Gender OK'!$E$22</c:f>
              <c:strCache>
                <c:ptCount val="1"/>
                <c:pt idx="0">
                  <c:v>Nasional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0167224124305197"/>
                  <c:y val="0.0700808922812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33779299444158"/>
                  <c:y val="0.0700808922812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67893073471433"/>
                  <c:y val="0.05929921654571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OK'!$B$23:$B$25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OK'!$E$23:$E$25</c:f>
              <c:numCache>
                <c:formatCode>General</c:formatCode>
                <c:ptCount val="3"/>
                <c:pt idx="0">
                  <c:v>91.06</c:v>
                </c:pt>
                <c:pt idx="1">
                  <c:v>91.27</c:v>
                </c:pt>
                <c:pt idx="2">
                  <c:v>91.63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62816"/>
        <c:axId val="235355136"/>
      </c:lineChart>
      <c:catAx>
        <c:axId val="2353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5355136"/>
        <c:crosses val="autoZero"/>
        <c:auto val="1"/>
        <c:lblAlgn val="ctr"/>
        <c:lblOffset val="100"/>
        <c:noMultiLvlLbl val="0"/>
      </c:catAx>
      <c:valAx>
        <c:axId val="23535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536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913791703872"/>
          <c:y val="0.920400386272471"/>
          <c:w val="0.551388536110406"/>
          <c:h val="0.0795996137275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08705161855"/>
          <c:y val="0.296712962962963"/>
          <c:w val="0.883891294838145"/>
          <c:h val="0.614984324876057"/>
        </c:manualLayout>
      </c:layout>
      <c:lineChart>
        <c:grouping val="standard"/>
        <c:varyColors val="0"/>
        <c:ser>
          <c:idx val="0"/>
          <c:order val="0"/>
          <c:tx>
            <c:strRef>
              <c:f>'Gender OK'!$B$37:$B$38</c:f>
              <c:strCache>
                <c:ptCount val="1"/>
                <c:pt idx="0">
                  <c:v>Laki-laki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222222222222222"/>
                  <c:y val="-0.0879629629629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222222222222223"/>
                  <c:y val="-0.06018518518518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OK'!$A$39:$A$41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OK'!$B$39:$B$41</c:f>
              <c:numCache>
                <c:formatCode>General</c:formatCode>
                <c:ptCount val="3"/>
                <c:pt idx="0">
                  <c:v>81.22</c:v>
                </c:pt>
                <c:pt idx="1">
                  <c:v>81.34</c:v>
                </c:pt>
                <c:pt idx="2">
                  <c:v>81.78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'Gender OK'!$C$37:$C$38</c:f>
              <c:strCache>
                <c:ptCount val="1"/>
                <c:pt idx="0">
                  <c:v>Perempuan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00555555555555556"/>
                  <c:y val="0.05092592592592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555555555555556"/>
                  <c:y val="0.0462962962962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OK'!$A$39:$A$41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OK'!$C$39:$C$41</c:f>
              <c:numCache>
                <c:formatCode>General</c:formatCode>
                <c:ptCount val="3"/>
                <c:pt idx="0">
                  <c:v>80.32</c:v>
                </c:pt>
                <c:pt idx="1">
                  <c:v>80.52</c:v>
                </c:pt>
                <c:pt idx="2">
                  <c:v>81.26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746112"/>
        <c:axId val="1077768672"/>
      </c:lineChart>
      <c:catAx>
        <c:axId val="107774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77768672"/>
        <c:crosses val="autoZero"/>
        <c:auto val="1"/>
        <c:lblAlgn val="ctr"/>
        <c:lblOffset val="100"/>
        <c:noMultiLvlLbl val="0"/>
      </c:catAx>
      <c:valAx>
        <c:axId val="107776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7774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81071426486811"/>
          <c:y val="0.0561941251596424"/>
          <c:w val="0.89631094482352"/>
          <c:h val="0.708437364869621"/>
        </c:manualLayout>
      </c:layout>
      <c:lineChart>
        <c:grouping val="standard"/>
        <c:varyColors val="0"/>
        <c:ser>
          <c:idx val="0"/>
          <c:order val="0"/>
          <c:tx>
            <c:strRef>
              <c:f>'Gender OK'!$B$55</c:f>
              <c:strCache>
                <c:ptCount val="1"/>
                <c:pt idx="0">
                  <c:v>Laki-laki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207561156412157"/>
                  <c:y val="0.07662835249042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85470719051149"/>
                  <c:y val="0.08173690932311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OK'!$A$56:$A$58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OK'!$B$56:$B$58</c:f>
              <c:numCache>
                <c:formatCode>General</c:formatCode>
                <c:ptCount val="3"/>
                <c:pt idx="0">
                  <c:v>72.51</c:v>
                </c:pt>
                <c:pt idx="1">
                  <c:v>72.66</c:v>
                </c:pt>
                <c:pt idx="2">
                  <c:v>72.99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'Gender OK'!$C$55</c:f>
              <c:strCache>
                <c:ptCount val="1"/>
                <c:pt idx="0">
                  <c:v>Perempuan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326167531504819"/>
                  <c:y val="0.107279693486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77909562638992"/>
                  <c:y val="0.0868454661558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55819125277983"/>
                  <c:y val="0.0613026819923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OK'!$A$56:$A$58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OK'!$C$56:$C$58</c:f>
              <c:numCache>
                <c:formatCode>General</c:formatCode>
                <c:ptCount val="3"/>
                <c:pt idx="0">
                  <c:v>76.18</c:v>
                </c:pt>
                <c:pt idx="1">
                  <c:v>76.3</c:v>
                </c:pt>
                <c:pt idx="2">
                  <c:v>76.62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14816"/>
        <c:axId val="235315296"/>
      </c:lineChart>
      <c:catAx>
        <c:axId val="23531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5315296"/>
        <c:crosses val="autoZero"/>
        <c:auto val="1"/>
        <c:lblAlgn val="ctr"/>
        <c:lblOffset val="100"/>
        <c:noMultiLvlLbl val="0"/>
      </c:catAx>
      <c:valAx>
        <c:axId val="23531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531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'Gender OK'!$B$68</c:f>
              <c:strCache>
                <c:ptCount val="1"/>
                <c:pt idx="0">
                  <c:v>Laki-laki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OK'!$A$69:$A$71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OK'!$B$69:$B$71</c:f>
              <c:numCache>
                <c:formatCode>#,##0</c:formatCode>
                <c:ptCount val="3"/>
                <c:pt idx="0">
                  <c:v>14209</c:v>
                </c:pt>
                <c:pt idx="1">
                  <c:v>14245</c:v>
                </c:pt>
                <c:pt idx="2">
                  <c:v>14581</c:v>
                </c:pt>
              </c:numCache>
            </c:numRef>
          </c:val>
        </c:ser>
        <c:ser>
          <c:idx val="1"/>
          <c:order val="1"/>
          <c:tx>
            <c:strRef>
              <c:f>'Gender OK'!$C$68</c:f>
              <c:strCache>
                <c:ptCount val="1"/>
                <c:pt idx="0">
                  <c:v>Perempuan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0527777777777778"/>
                  <c:y val="-0.03240740740740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611111111111111"/>
                  <c:y val="-0.02777777777777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694444444444444"/>
                  <c:y val="-0.009259259259259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OK'!$A$69:$A$71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OK'!$C$69:$C$71</c:f>
              <c:numCache>
                <c:formatCode>#,##0</c:formatCode>
                <c:ptCount val="3"/>
                <c:pt idx="0">
                  <c:v>13005</c:v>
                </c:pt>
                <c:pt idx="1">
                  <c:v>13055</c:v>
                </c:pt>
                <c:pt idx="2">
                  <c:v>13337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605568"/>
        <c:axId val="362608448"/>
      </c:barChart>
      <c:catAx>
        <c:axId val="36260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62608448"/>
        <c:crosses val="autoZero"/>
        <c:auto val="1"/>
        <c:lblAlgn val="ctr"/>
        <c:lblOffset val="100"/>
        <c:noMultiLvlLbl val="0"/>
      </c:catAx>
      <c:valAx>
        <c:axId val="36260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6260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Indeks Development Gender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'Gender OK'!$B$87:$B$92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xVal>
          <c:yVal>
            <c:numRef>
              <c:f>'Gender OK'!$C$87:$C$92</c:f>
              <c:numCache>
                <c:formatCode>General</c:formatCode>
                <c:ptCount val="6"/>
                <c:pt idx="0">
                  <c:v>62.11</c:v>
                </c:pt>
                <c:pt idx="1">
                  <c:v>62.19</c:v>
                </c:pt>
                <c:pt idx="2">
                  <c:v>60.99</c:v>
                </c:pt>
                <c:pt idx="3">
                  <c:v>60.33</c:v>
                </c:pt>
                <c:pt idx="4">
                  <c:v>60.19</c:v>
                </c:pt>
                <c:pt idx="5">
                  <c:v>63.37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352256"/>
        <c:axId val="235338816"/>
      </c:scatterChart>
      <c:valAx>
        <c:axId val="23535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5338816"/>
        <c:crosses val="autoZero"/>
        <c:crossBetween val="midCat"/>
      </c:valAx>
      <c:valAx>
        <c:axId val="23533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535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Keterlibatan Perempuan di Parlemen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78031496062992"/>
          <c:y val="0.194861111111111"/>
          <c:w val="0.862106517935258"/>
          <c:h val="0.720887649460484"/>
        </c:manualLayout>
      </c:layout>
      <c:bar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0.0861111111111111"/>
                  <c:y val="-0.004629629629629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'Gender OK'!$C$100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'Gender OK'!$B$100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'Gender OK'!$C$99</c15:sqref>
                        </c15:formulaRef>
                      </c:ext>
                    </c:extLst>
                    <c:strCache>
                      <c:ptCount val="1"/>
                      <c:pt idx="0">
                        <c:v>Pr.di Parlemen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0.0999999999999999"/>
                  <c:y val="-0.009259259259259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'Gender OK'!$C$101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'Gender OK'!$B$101</c15:sqref>
                        </c15:formulaRef>
                      </c:ext>
                    </c:extLst>
                    <c:strCache>
                      <c:ptCount val="1"/>
                      <c:pt idx="0">
                        <c:v>2021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'Gender OK'!$C$99</c15:sqref>
                        </c15:formulaRef>
                      </c:ext>
                    </c:extLst>
                    <c:strCache>
                      <c:ptCount val="1"/>
                      <c:pt idx="0">
                        <c:v>Pr.di Parlemen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'Gender OK'!$C$102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'Gender OK'!$B$102</c15:sqref>
                        </c15:formulaRef>
                      </c:ext>
                    </c:extLst>
                    <c:strCache>
                      <c:ptCount val="1"/>
                      <c:pt idx="0">
                        <c:v>2022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'Gender OK'!$C$99</c15:sqref>
                        </c15:formulaRef>
                      </c:ext>
                    </c:extLst>
                    <c:strCache>
                      <c:ptCount val="1"/>
                      <c:pt idx="0">
                        <c:v>Pr.di Parlemen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2759088"/>
        <c:axId val="2032757648"/>
      </c:barChart>
      <c:catAx>
        <c:axId val="203275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032757648"/>
        <c:crosses val="autoZero"/>
        <c:auto val="1"/>
        <c:lblAlgn val="ctr"/>
        <c:lblOffset val="100"/>
        <c:noMultiLvlLbl val="0"/>
      </c:catAx>
      <c:valAx>
        <c:axId val="203275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03275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Perempuan sebagai tenaga Profesional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6580927384077"/>
          <c:y val="0.167083333333333"/>
          <c:w val="0.902863517060367"/>
          <c:h val="0.720887649460484"/>
        </c:manualLayout>
      </c:layout>
      <c:lineChart>
        <c:grouping val="standard"/>
        <c:varyColors val="0"/>
        <c:ser>
          <c:idx val="0"/>
          <c:order val="0"/>
          <c:tx>
            <c:strRef>
              <c:f>'Gender OK'!$B$117</c:f>
              <c:strCache>
                <c:ptCount val="1"/>
                <c:pt idx="0">
                  <c:v>Pr.Profesional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0.06018518518518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'Gender OK'!$A$118:$A$120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'Gender OK'!$B$118:$B$120</c:f>
              <c:numCache>
                <c:formatCode>General</c:formatCode>
                <c:ptCount val="3"/>
                <c:pt idx="0">
                  <c:v>65.89</c:v>
                </c:pt>
                <c:pt idx="1">
                  <c:v>66.17</c:v>
                </c:pt>
                <c:pt idx="2">
                  <c:v>59.78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249888"/>
        <c:axId val="491239328"/>
      </c:lineChart>
      <c:catAx>
        <c:axId val="49124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239328"/>
        <c:crosses val="autoZero"/>
        <c:auto val="1"/>
        <c:lblAlgn val="ctr"/>
        <c:lblOffset val="100"/>
        <c:noMultiLvlLbl val="0"/>
      </c:catAx>
      <c:valAx>
        <c:axId val="49123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24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chart" Target="../charts/chart11.xml"/><Relationship Id="rId8" Type="http://schemas.openxmlformats.org/officeDocument/2006/relationships/chart" Target="../charts/chart10.xml"/><Relationship Id="rId7" Type="http://schemas.openxmlformats.org/officeDocument/2006/relationships/chart" Target="../charts/chart9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85725</xdr:colOff>
      <xdr:row>3</xdr:row>
      <xdr:rowOff>22225</xdr:rowOff>
    </xdr:from>
    <xdr:to>
      <xdr:col>11</xdr:col>
      <xdr:colOff>390525</xdr:colOff>
      <xdr:row>18</xdr:row>
      <xdr:rowOff>3175</xdr:rowOff>
    </xdr:to>
    <xdr:graphicFrame>
      <xdr:nvGraphicFramePr>
        <xdr:cNvPr id="2" name="Chart 1"/>
        <xdr:cNvGraphicFramePr/>
      </xdr:nvGraphicFramePr>
      <xdr:xfrm>
        <a:off x="3622675" y="574675"/>
        <a:ext cx="470535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3</xdr:row>
      <xdr:rowOff>22225</xdr:rowOff>
    </xdr:from>
    <xdr:to>
      <xdr:col>11</xdr:col>
      <xdr:colOff>390525</xdr:colOff>
      <xdr:row>18</xdr:row>
      <xdr:rowOff>3175</xdr:rowOff>
    </xdr:to>
    <xdr:graphicFrame>
      <xdr:nvGraphicFramePr>
        <xdr:cNvPr id="3" name="Chart 2"/>
        <xdr:cNvGraphicFramePr/>
      </xdr:nvGraphicFramePr>
      <xdr:xfrm>
        <a:off x="3622675" y="574675"/>
        <a:ext cx="470535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485775</xdr:colOff>
      <xdr:row>3</xdr:row>
      <xdr:rowOff>98425</xdr:rowOff>
    </xdr:from>
    <xdr:to>
      <xdr:col>17</xdr:col>
      <xdr:colOff>161925</xdr:colOff>
      <xdr:row>17</xdr:row>
      <xdr:rowOff>73025</xdr:rowOff>
    </xdr:to>
    <xdr:graphicFrame>
      <xdr:nvGraphicFramePr>
        <xdr:cNvPr id="5" name="Chart 4"/>
        <xdr:cNvGraphicFramePr/>
      </xdr:nvGraphicFramePr>
      <xdr:xfrm>
        <a:off x="6397625" y="650875"/>
        <a:ext cx="4705350" cy="2746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781050</xdr:colOff>
      <xdr:row>18</xdr:row>
      <xdr:rowOff>127000</xdr:rowOff>
    </xdr:from>
    <xdr:to>
      <xdr:col>11</xdr:col>
      <xdr:colOff>228600</xdr:colOff>
      <xdr:row>33</xdr:row>
      <xdr:rowOff>57150</xdr:rowOff>
    </xdr:to>
    <xdr:graphicFrame>
      <xdr:nvGraphicFramePr>
        <xdr:cNvPr id="2" name="Chart 1"/>
        <xdr:cNvGraphicFramePr/>
      </xdr:nvGraphicFramePr>
      <xdr:xfrm>
        <a:off x="4927600" y="3619500"/>
        <a:ext cx="5054600" cy="2692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574675</xdr:colOff>
      <xdr:row>35</xdr:row>
      <xdr:rowOff>9525</xdr:rowOff>
    </xdr:from>
    <xdr:to>
      <xdr:col>9</xdr:col>
      <xdr:colOff>41275</xdr:colOff>
      <xdr:row>49</xdr:row>
      <xdr:rowOff>174625</xdr:rowOff>
    </xdr:to>
    <xdr:graphicFrame>
      <xdr:nvGraphicFramePr>
        <xdr:cNvPr id="3" name="Chart 2"/>
        <xdr:cNvGraphicFramePr/>
      </xdr:nvGraphicFramePr>
      <xdr:xfrm>
        <a:off x="3844925" y="6632575"/>
        <a:ext cx="408305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644525</xdr:colOff>
      <xdr:row>50</xdr:row>
      <xdr:rowOff>73025</xdr:rowOff>
    </xdr:from>
    <xdr:to>
      <xdr:col>8</xdr:col>
      <xdr:colOff>1638300</xdr:colOff>
      <xdr:row>63</xdr:row>
      <xdr:rowOff>165100</xdr:rowOff>
    </xdr:to>
    <xdr:graphicFrame>
      <xdr:nvGraphicFramePr>
        <xdr:cNvPr id="5" name="Chart 4"/>
        <xdr:cNvGraphicFramePr/>
      </xdr:nvGraphicFramePr>
      <xdr:xfrm>
        <a:off x="3914775" y="9458325"/>
        <a:ext cx="3971925" cy="2486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873125</xdr:colOff>
      <xdr:row>66</xdr:row>
      <xdr:rowOff>60325</xdr:rowOff>
    </xdr:from>
    <xdr:to>
      <xdr:col>8</xdr:col>
      <xdr:colOff>1222375</xdr:colOff>
      <xdr:row>81</xdr:row>
      <xdr:rowOff>41275</xdr:rowOff>
    </xdr:to>
    <xdr:graphicFrame>
      <xdr:nvGraphicFramePr>
        <xdr:cNvPr id="7" name="Chart 6"/>
        <xdr:cNvGraphicFramePr/>
      </xdr:nvGraphicFramePr>
      <xdr:xfrm>
        <a:off x="3209925" y="12392025"/>
        <a:ext cx="46767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771525</xdr:colOff>
      <xdr:row>82</xdr:row>
      <xdr:rowOff>22225</xdr:rowOff>
    </xdr:from>
    <xdr:to>
      <xdr:col>9</xdr:col>
      <xdr:colOff>282575</xdr:colOff>
      <xdr:row>97</xdr:row>
      <xdr:rowOff>3175</xdr:rowOff>
    </xdr:to>
    <xdr:graphicFrame>
      <xdr:nvGraphicFramePr>
        <xdr:cNvPr id="9" name="Chart 8"/>
        <xdr:cNvGraphicFramePr/>
      </xdr:nvGraphicFramePr>
      <xdr:xfrm>
        <a:off x="3108325" y="15300325"/>
        <a:ext cx="506095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708025</xdr:colOff>
      <xdr:row>97</xdr:row>
      <xdr:rowOff>142875</xdr:rowOff>
    </xdr:from>
    <xdr:to>
      <xdr:col>8</xdr:col>
      <xdr:colOff>1057275</xdr:colOff>
      <xdr:row>112</xdr:row>
      <xdr:rowOff>123825</xdr:rowOff>
    </xdr:to>
    <xdr:graphicFrame>
      <xdr:nvGraphicFramePr>
        <xdr:cNvPr id="11" name="Chart 10"/>
        <xdr:cNvGraphicFramePr/>
      </xdr:nvGraphicFramePr>
      <xdr:xfrm>
        <a:off x="3044825" y="18183225"/>
        <a:ext cx="48418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765175</xdr:colOff>
      <xdr:row>114</xdr:row>
      <xdr:rowOff>47625</xdr:rowOff>
    </xdr:from>
    <xdr:to>
      <xdr:col>8</xdr:col>
      <xdr:colOff>1114425</xdr:colOff>
      <xdr:row>129</xdr:row>
      <xdr:rowOff>28575</xdr:rowOff>
    </xdr:to>
    <xdr:graphicFrame>
      <xdr:nvGraphicFramePr>
        <xdr:cNvPr id="12" name="Chart 11"/>
        <xdr:cNvGraphicFramePr/>
      </xdr:nvGraphicFramePr>
      <xdr:xfrm>
        <a:off x="3101975" y="21218525"/>
        <a:ext cx="47847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701675</xdr:colOff>
      <xdr:row>130</xdr:row>
      <xdr:rowOff>3175</xdr:rowOff>
    </xdr:from>
    <xdr:to>
      <xdr:col>9</xdr:col>
      <xdr:colOff>212725</xdr:colOff>
      <xdr:row>144</xdr:row>
      <xdr:rowOff>168275</xdr:rowOff>
    </xdr:to>
    <xdr:graphicFrame>
      <xdr:nvGraphicFramePr>
        <xdr:cNvPr id="13" name="Chart 12"/>
        <xdr:cNvGraphicFramePr/>
      </xdr:nvGraphicFramePr>
      <xdr:xfrm>
        <a:off x="3038475" y="24120475"/>
        <a:ext cx="506095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3175</xdr:colOff>
      <xdr:row>24</xdr:row>
      <xdr:rowOff>6350</xdr:rowOff>
    </xdr:from>
    <xdr:to>
      <xdr:col>18</xdr:col>
      <xdr:colOff>95251</xdr:colOff>
      <xdr:row>39</xdr:row>
      <xdr:rowOff>139700</xdr:rowOff>
    </xdr:to>
    <xdr:graphicFrame>
      <xdr:nvGraphicFramePr>
        <xdr:cNvPr id="15" name="Chart 14"/>
        <xdr:cNvGraphicFramePr/>
      </xdr:nvGraphicFramePr>
      <xdr:xfrm>
        <a:off x="10556875" y="4603750"/>
        <a:ext cx="5038725" cy="28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247650</xdr:colOff>
      <xdr:row>5</xdr:row>
      <xdr:rowOff>185737</xdr:rowOff>
    </xdr:from>
    <xdr:to>
      <xdr:col>18</xdr:col>
      <xdr:colOff>552450</xdr:colOff>
      <xdr:row>18</xdr:row>
      <xdr:rowOff>61912</xdr:rowOff>
    </xdr:to>
    <xdr:graphicFrame>
      <xdr:nvGraphicFramePr>
        <xdr:cNvPr id="7" name="Chart 6"/>
        <xdr:cNvGraphicFramePr/>
      </xdr:nvGraphicFramePr>
      <xdr:xfrm>
        <a:off x="6883400" y="1501775"/>
        <a:ext cx="4705350" cy="29635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21</xdr:row>
      <xdr:rowOff>4762</xdr:rowOff>
    </xdr:from>
    <xdr:to>
      <xdr:col>18</xdr:col>
      <xdr:colOff>438150</xdr:colOff>
      <xdr:row>32</xdr:row>
      <xdr:rowOff>88900</xdr:rowOff>
    </xdr:to>
    <xdr:graphicFrame>
      <xdr:nvGraphicFramePr>
        <xdr:cNvPr id="3" name="Chart 2"/>
        <xdr:cNvGraphicFramePr/>
      </xdr:nvGraphicFramePr>
      <xdr:xfrm>
        <a:off x="6769100" y="4960620"/>
        <a:ext cx="4705350" cy="21101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123825</xdr:colOff>
      <xdr:row>35</xdr:row>
      <xdr:rowOff>42862</xdr:rowOff>
    </xdr:from>
    <xdr:to>
      <xdr:col>18</xdr:col>
      <xdr:colOff>466725</xdr:colOff>
      <xdr:row>48</xdr:row>
      <xdr:rowOff>123825</xdr:rowOff>
    </xdr:to>
    <xdr:graphicFrame>
      <xdr:nvGraphicFramePr>
        <xdr:cNvPr id="4" name="Chart 3"/>
        <xdr:cNvGraphicFramePr/>
      </xdr:nvGraphicFramePr>
      <xdr:xfrm>
        <a:off x="6759575" y="7576820"/>
        <a:ext cx="4743450" cy="24752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447675</xdr:colOff>
      <xdr:row>28</xdr:row>
      <xdr:rowOff>4762</xdr:rowOff>
    </xdr:from>
    <xdr:to>
      <xdr:col>17</xdr:col>
      <xdr:colOff>142875</xdr:colOff>
      <xdr:row>42</xdr:row>
      <xdr:rowOff>80962</xdr:rowOff>
    </xdr:to>
    <xdr:graphicFrame>
      <xdr:nvGraphicFramePr>
        <xdr:cNvPr id="2" name="Chart 1"/>
        <xdr:cNvGraphicFramePr/>
      </xdr:nvGraphicFramePr>
      <xdr:xfrm>
        <a:off x="7559675" y="5376545"/>
        <a:ext cx="4737100" cy="2676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381000</xdr:colOff>
      <xdr:row>4</xdr:row>
      <xdr:rowOff>80962</xdr:rowOff>
    </xdr:from>
    <xdr:to>
      <xdr:col>21</xdr:col>
      <xdr:colOff>76200</xdr:colOff>
      <xdr:row>18</xdr:row>
      <xdr:rowOff>157162</xdr:rowOff>
    </xdr:to>
    <xdr:graphicFrame>
      <xdr:nvGraphicFramePr>
        <xdr:cNvPr id="3" name="Chart 2"/>
        <xdr:cNvGraphicFramePr/>
      </xdr:nvGraphicFramePr>
      <xdr:xfrm>
        <a:off x="10020300" y="1033145"/>
        <a:ext cx="4724400" cy="2654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142875</xdr:colOff>
      <xdr:row>13</xdr:row>
      <xdr:rowOff>144462</xdr:rowOff>
    </xdr:from>
    <xdr:to>
      <xdr:col>17</xdr:col>
      <xdr:colOff>447675</xdr:colOff>
      <xdr:row>28</xdr:row>
      <xdr:rowOff>17462</xdr:rowOff>
    </xdr:to>
    <xdr:graphicFrame>
      <xdr:nvGraphicFramePr>
        <xdr:cNvPr id="3" name="Chart 2"/>
        <xdr:cNvGraphicFramePr/>
      </xdr:nvGraphicFramePr>
      <xdr:xfrm>
        <a:off x="7115175" y="2207895"/>
        <a:ext cx="4705350" cy="26352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346075</xdr:colOff>
      <xdr:row>3</xdr:row>
      <xdr:rowOff>214312</xdr:rowOff>
    </xdr:from>
    <xdr:to>
      <xdr:col>13</xdr:col>
      <xdr:colOff>158750</xdr:colOff>
      <xdr:row>16</xdr:row>
      <xdr:rowOff>109537</xdr:rowOff>
    </xdr:to>
    <xdr:graphicFrame>
      <xdr:nvGraphicFramePr>
        <xdr:cNvPr id="2" name="Chart 1"/>
        <xdr:cNvGraphicFramePr/>
      </xdr:nvGraphicFramePr>
      <xdr:xfrm>
        <a:off x="6086475" y="1410970"/>
        <a:ext cx="4841875" cy="2689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536575</xdr:colOff>
      <xdr:row>2</xdr:row>
      <xdr:rowOff>168275</xdr:rowOff>
    </xdr:from>
    <xdr:to>
      <xdr:col>17</xdr:col>
      <xdr:colOff>231775</xdr:colOff>
      <xdr:row>17</xdr:row>
      <xdr:rowOff>149225</xdr:rowOff>
    </xdr:to>
    <xdr:graphicFrame>
      <xdr:nvGraphicFramePr>
        <xdr:cNvPr id="3" name="Chart 2"/>
        <xdr:cNvGraphicFramePr/>
      </xdr:nvGraphicFramePr>
      <xdr:xfrm>
        <a:off x="6403975" y="596900"/>
        <a:ext cx="472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9525</xdr:colOff>
      <xdr:row>19</xdr:row>
      <xdr:rowOff>174625</xdr:rowOff>
    </xdr:from>
    <xdr:to>
      <xdr:col>12</xdr:col>
      <xdr:colOff>441325</xdr:colOff>
      <xdr:row>34</xdr:row>
      <xdr:rowOff>155575</xdr:rowOff>
    </xdr:to>
    <xdr:graphicFrame>
      <xdr:nvGraphicFramePr>
        <xdr:cNvPr id="3" name="Chart 2"/>
        <xdr:cNvGraphicFramePr/>
      </xdr:nvGraphicFramePr>
      <xdr:xfrm>
        <a:off x="5597525" y="3673475"/>
        <a:ext cx="46482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607060</xdr:colOff>
      <xdr:row>16</xdr:row>
      <xdr:rowOff>177165</xdr:rowOff>
    </xdr:from>
    <xdr:to>
      <xdr:col>13</xdr:col>
      <xdr:colOff>79217</xdr:colOff>
      <xdr:row>33</xdr:row>
      <xdr:rowOff>114459</xdr:rowOff>
    </xdr:to>
    <xdr:graphicFrame>
      <xdr:nvGraphicFramePr>
        <xdr:cNvPr id="3" name="Chart 2"/>
        <xdr:cNvGraphicFramePr/>
      </xdr:nvGraphicFramePr>
      <xdr:xfrm>
        <a:off x="6493510" y="4298315"/>
        <a:ext cx="6291580" cy="31153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</xdr:colOff>
      <xdr:row>23</xdr:row>
      <xdr:rowOff>84455</xdr:rowOff>
    </xdr:from>
    <xdr:to>
      <xdr:col>4</xdr:col>
      <xdr:colOff>878523</xdr:colOff>
      <xdr:row>37</xdr:row>
      <xdr:rowOff>154305</xdr:rowOff>
    </xdr:to>
    <xdr:graphicFrame>
      <xdr:nvGraphicFramePr>
        <xdr:cNvPr id="4" name="Chart 3"/>
        <xdr:cNvGraphicFramePr/>
      </xdr:nvGraphicFramePr>
      <xdr:xfrm>
        <a:off x="635" y="5542280"/>
        <a:ext cx="4833620" cy="26479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KES_2022%20Bukittingg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laptop\Downloads\bhn%20diterima\LAMPIRAN-JUKNIS-PROFIL-KES_2022%20Puskesmas%20Plus%20Mandiangi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BUKITTINGGI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Guguk Panjang</v>
          </cell>
          <cell r="C9" t="str">
            <v>Guguk Panjang</v>
          </cell>
        </row>
        <row r="10">
          <cell r="C10" t="str">
            <v>Rasimah Ahmad</v>
          </cell>
        </row>
        <row r="11">
          <cell r="B11" t="str">
            <v>Aur Birugo Tigo Baleh</v>
          </cell>
          <cell r="C11" t="str">
            <v>Tigo Baleh</v>
          </cell>
        </row>
        <row r="12">
          <cell r="B12" t="str">
            <v>Mandiangin Koto Selayan</v>
          </cell>
          <cell r="C12" t="str">
            <v>Mandiangin</v>
          </cell>
        </row>
        <row r="13">
          <cell r="C13" t="str">
            <v>Nilam Sari</v>
          </cell>
        </row>
        <row r="14">
          <cell r="C14" t="str">
            <v>Gulai Bancah</v>
          </cell>
        </row>
        <row r="15">
          <cell r="C15" t="str">
            <v>Plus Mandiangin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1">
          <cell r="D11">
            <v>270</v>
          </cell>
          <cell r="E11">
            <v>286</v>
          </cell>
        </row>
        <row r="12">
          <cell r="D12">
            <v>165</v>
          </cell>
          <cell r="E12">
            <v>171</v>
          </cell>
        </row>
        <row r="13">
          <cell r="D13">
            <v>260</v>
          </cell>
          <cell r="E13">
            <v>296</v>
          </cell>
        </row>
        <row r="14">
          <cell r="D14">
            <v>302</v>
          </cell>
          <cell r="E14">
            <v>274</v>
          </cell>
        </row>
        <row r="16">
          <cell r="D16">
            <v>51</v>
          </cell>
          <cell r="E16">
            <v>61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7">
          <cell r="D17">
            <v>139</v>
          </cell>
          <cell r="E17">
            <v>143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C33"/>
  <sheetViews>
    <sheetView topLeftCell="A30" workbookViewId="0">
      <selection activeCell="E22" sqref="E22"/>
    </sheetView>
  </sheetViews>
  <sheetFormatPr defaultColWidth="9" defaultRowHeight="14.5"/>
  <cols>
    <col min="1" max="1" width="5.54545454545455" customWidth="1"/>
    <col min="2" max="2" width="18.3636363636364" customWidth="1"/>
    <col min="3" max="3" width="18" customWidth="1"/>
    <col min="4" max="4" width="11.2727272727273" customWidth="1"/>
    <col min="5" max="5" width="12" customWidth="1"/>
    <col min="6" max="6" width="7.63636363636364" customWidth="1"/>
    <col min="7" max="7" width="11.2727272727273" customWidth="1"/>
    <col min="8" max="8" width="9.36363636363636" customWidth="1"/>
    <col min="9" max="9" width="6.36363636363636" customWidth="1"/>
    <col min="10" max="10" width="11.2727272727273" customWidth="1"/>
    <col min="11" max="11" width="10.3636363636364" customWidth="1"/>
    <col min="12" max="12" width="8.90909090909091" customWidth="1"/>
    <col min="13" max="13" width="10.6363636363636" customWidth="1"/>
    <col min="14" max="14" width="8.72727272727273" customWidth="1"/>
    <col min="15" max="29" width="4.27272727272727" customWidth="1"/>
  </cols>
  <sheetData>
    <row r="2" ht="15.5" spans="1:29">
      <c r="A2" s="297" t="s">
        <v>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</row>
    <row r="3" spans="1:29">
      <c r="A3" s="90"/>
      <c r="B3" s="1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</row>
    <row r="4" spans="1:29">
      <c r="A4" s="20" t="s">
        <v>1</v>
      </c>
      <c r="B4" s="20" t="s">
        <v>2</v>
      </c>
      <c r="C4" s="20" t="s">
        <v>3</v>
      </c>
      <c r="D4" s="20"/>
      <c r="E4" s="20"/>
      <c r="F4" s="20" t="s">
        <v>4</v>
      </c>
      <c r="G4" s="20"/>
      <c r="H4" s="20"/>
      <c r="I4" s="20" t="s">
        <v>5</v>
      </c>
      <c r="J4" s="20"/>
      <c r="K4" s="20"/>
      <c r="L4" s="20" t="s">
        <v>6</v>
      </c>
      <c r="M4" s="20"/>
      <c r="N4" s="20"/>
      <c r="O4" s="20" t="s">
        <v>7</v>
      </c>
      <c r="P4" s="20"/>
      <c r="Q4" s="20"/>
      <c r="R4" s="20" t="s">
        <v>8</v>
      </c>
      <c r="S4" s="20"/>
      <c r="T4" s="20"/>
      <c r="U4" s="20" t="s">
        <v>9</v>
      </c>
      <c r="V4" s="20"/>
      <c r="W4" s="20"/>
      <c r="X4" s="20" t="s">
        <v>10</v>
      </c>
      <c r="Y4" s="20"/>
      <c r="Z4" s="20"/>
      <c r="AA4" s="20" t="s">
        <v>11</v>
      </c>
      <c r="AB4" s="20"/>
      <c r="AC4" s="20"/>
    </row>
    <row r="5" ht="29" spans="1:29">
      <c r="A5" s="20"/>
      <c r="B5" s="20"/>
      <c r="C5" s="93" t="s">
        <v>12</v>
      </c>
      <c r="D5" s="93" t="s">
        <v>13</v>
      </c>
      <c r="E5" s="93" t="s">
        <v>14</v>
      </c>
      <c r="F5" s="93" t="s">
        <v>12</v>
      </c>
      <c r="G5" s="93" t="s">
        <v>13</v>
      </c>
      <c r="H5" s="93" t="s">
        <v>14</v>
      </c>
      <c r="I5" s="93" t="s">
        <v>12</v>
      </c>
      <c r="J5" s="93" t="s">
        <v>13</v>
      </c>
      <c r="K5" s="93" t="s">
        <v>14</v>
      </c>
      <c r="L5" s="93" t="s">
        <v>12</v>
      </c>
      <c r="M5" s="93" t="s">
        <v>13</v>
      </c>
      <c r="N5" s="93" t="s">
        <v>14</v>
      </c>
      <c r="O5" s="93" t="s">
        <v>12</v>
      </c>
      <c r="P5" s="93" t="s">
        <v>13</v>
      </c>
      <c r="Q5" s="93" t="s">
        <v>14</v>
      </c>
      <c r="R5" s="93" t="s">
        <v>12</v>
      </c>
      <c r="S5" s="93" t="s">
        <v>13</v>
      </c>
      <c r="T5" s="93" t="s">
        <v>14</v>
      </c>
      <c r="U5" s="93" t="s">
        <v>12</v>
      </c>
      <c r="V5" s="93" t="s">
        <v>13</v>
      </c>
      <c r="W5" s="93" t="s">
        <v>14</v>
      </c>
      <c r="X5" s="93" t="s">
        <v>12</v>
      </c>
      <c r="Y5" s="93" t="s">
        <v>13</v>
      </c>
      <c r="Z5" s="93" t="s">
        <v>14</v>
      </c>
      <c r="AA5" s="93" t="s">
        <v>12</v>
      </c>
      <c r="AB5" s="93" t="s">
        <v>13</v>
      </c>
      <c r="AC5" s="93" t="s">
        <v>14</v>
      </c>
    </row>
    <row r="6" ht="21" customHeight="1" spans="1:29">
      <c r="A6" s="20">
        <v>1</v>
      </c>
      <c r="B6" s="41" t="s">
        <v>15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ht="22.5" customHeight="1" spans="1:29">
      <c r="A7" s="20">
        <v>2</v>
      </c>
      <c r="B7" s="41" t="s">
        <v>16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ht="20.25" customHeight="1" spans="1:29">
      <c r="A8" s="20">
        <v>3</v>
      </c>
      <c r="B8" s="41" t="s">
        <v>17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ht="24" customHeight="1" spans="1:29">
      <c r="A9" s="20">
        <v>4</v>
      </c>
      <c r="B9" s="41" t="s">
        <v>18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>
      <c r="A10" s="20"/>
      <c r="B10" s="20" t="s">
        <v>19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>
      <c r="A11" s="110" t="s">
        <v>20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</row>
    <row r="14" ht="16.5" spans="1:14">
      <c r="A14" s="482" t="s">
        <v>21</v>
      </c>
      <c r="B14" s="298"/>
      <c r="C14" s="298"/>
      <c r="D14" s="298"/>
      <c r="E14" s="298"/>
      <c r="F14" s="298"/>
      <c r="G14" s="298"/>
      <c r="H14" s="298"/>
      <c r="I14" s="298"/>
      <c r="J14" s="298"/>
      <c r="K14" s="338"/>
      <c r="L14" s="338"/>
      <c r="M14" s="339"/>
      <c r="N14" s="339"/>
    </row>
    <row r="15" ht="16.5" spans="1:14">
      <c r="A15" s="299"/>
      <c r="B15" s="299"/>
      <c r="C15" s="299"/>
      <c r="D15" s="299"/>
      <c r="E15" s="299"/>
      <c r="F15" s="300" t="str">
        <f>'[1]1'!$E$5</f>
        <v>KABUPATEN/KOTA</v>
      </c>
      <c r="G15" s="301" t="str">
        <f>'[1]1'!$F$5</f>
        <v>BUKITTINGGI</v>
      </c>
      <c r="H15" s="299"/>
      <c r="I15" s="299"/>
      <c r="J15" s="299"/>
      <c r="K15" s="339"/>
      <c r="L15" s="339"/>
      <c r="M15" s="339"/>
      <c r="N15" s="339"/>
    </row>
    <row r="16" ht="16.5" spans="1:14">
      <c r="A16" s="299"/>
      <c r="B16" s="299"/>
      <c r="C16" s="299"/>
      <c r="D16" s="299"/>
      <c r="E16" s="299"/>
      <c r="F16" s="300" t="str">
        <f>'[1]1'!$E$6</f>
        <v>TAHUN</v>
      </c>
      <c r="G16" s="301">
        <f>'[1]1'!$F$6</f>
        <v>2022</v>
      </c>
      <c r="H16" s="299"/>
      <c r="I16" s="299"/>
      <c r="J16" s="299"/>
      <c r="K16" s="339"/>
      <c r="L16" s="339"/>
      <c r="M16" s="339"/>
      <c r="N16" s="339"/>
    </row>
    <row r="17" ht="16.25" spans="1:14">
      <c r="A17" s="302"/>
      <c r="B17" s="302"/>
      <c r="C17" s="302"/>
      <c r="D17" s="302"/>
      <c r="E17" s="302"/>
      <c r="F17" s="302"/>
      <c r="G17" s="302"/>
      <c r="H17" s="302"/>
      <c r="I17" s="302"/>
      <c r="J17" s="302"/>
      <c r="K17" s="340"/>
      <c r="L17" s="340"/>
      <c r="M17" s="341"/>
      <c r="N17" s="341"/>
    </row>
    <row r="18" ht="58" customHeight="1" spans="1:14">
      <c r="A18" s="303" t="s">
        <v>22</v>
      </c>
      <c r="B18" s="303" t="s">
        <v>23</v>
      </c>
      <c r="C18" s="303"/>
      <c r="D18" s="304" t="s">
        <v>24</v>
      </c>
      <c r="E18" s="305" t="s">
        <v>25</v>
      </c>
      <c r="F18" s="306"/>
      <c r="G18" s="304" t="s">
        <v>26</v>
      </c>
      <c r="H18" s="305" t="s">
        <v>27</v>
      </c>
      <c r="I18" s="306"/>
      <c r="J18" s="304" t="s">
        <v>28</v>
      </c>
      <c r="K18" s="342" t="s">
        <v>29</v>
      </c>
      <c r="L18" s="343"/>
      <c r="M18" s="342" t="s">
        <v>30</v>
      </c>
      <c r="N18" s="343"/>
    </row>
    <row r="19" ht="15.5" spans="1:14">
      <c r="A19" s="307"/>
      <c r="B19" s="307"/>
      <c r="C19" s="307"/>
      <c r="D19" s="308"/>
      <c r="E19" s="309" t="s">
        <v>19</v>
      </c>
      <c r="F19" s="310" t="s">
        <v>31</v>
      </c>
      <c r="G19" s="308"/>
      <c r="H19" s="309" t="s">
        <v>32</v>
      </c>
      <c r="I19" s="310" t="s">
        <v>31</v>
      </c>
      <c r="J19" s="308"/>
      <c r="K19" s="344" t="s">
        <v>32</v>
      </c>
      <c r="L19" s="345" t="s">
        <v>31</v>
      </c>
      <c r="M19" s="344" t="s">
        <v>32</v>
      </c>
      <c r="N19" s="345" t="s">
        <v>31</v>
      </c>
    </row>
    <row r="20" spans="1:14">
      <c r="A20" s="311">
        <v>1</v>
      </c>
      <c r="B20" s="312">
        <v>2</v>
      </c>
      <c r="C20" s="311"/>
      <c r="D20" s="311">
        <v>4</v>
      </c>
      <c r="E20" s="311">
        <v>5</v>
      </c>
      <c r="F20" s="312">
        <v>6</v>
      </c>
      <c r="G20" s="312">
        <v>7</v>
      </c>
      <c r="H20" s="311">
        <v>8</v>
      </c>
      <c r="I20" s="311">
        <v>9</v>
      </c>
      <c r="J20" s="311">
        <v>10</v>
      </c>
      <c r="K20" s="346">
        <v>11</v>
      </c>
      <c r="L20" s="347">
        <v>12</v>
      </c>
      <c r="M20" s="346">
        <v>13</v>
      </c>
      <c r="N20" s="347">
        <v>14</v>
      </c>
    </row>
    <row r="21" ht="15.5" spans="1:14">
      <c r="A21" s="313">
        <v>1</v>
      </c>
      <c r="B21" s="314" t="s">
        <v>33</v>
      </c>
      <c r="C21" s="314"/>
      <c r="D21" s="315">
        <v>675</v>
      </c>
      <c r="E21" s="316">
        <v>63</v>
      </c>
      <c r="F21" s="317">
        <f>E21/D21*100</f>
        <v>9.33333333333333</v>
      </c>
      <c r="G21" s="318">
        <v>213</v>
      </c>
      <c r="H21" s="316">
        <v>27</v>
      </c>
      <c r="I21" s="317">
        <f>H21/G21*100</f>
        <v>12.6760563380282</v>
      </c>
      <c r="J21" s="318">
        <v>213</v>
      </c>
      <c r="K21" s="316">
        <v>8</v>
      </c>
      <c r="L21" s="348">
        <f>K21/J21*100</f>
        <v>3.75586854460094</v>
      </c>
      <c r="M21" s="316">
        <v>1</v>
      </c>
      <c r="N21" s="348">
        <f>M21/J21*100</f>
        <v>0.469483568075117</v>
      </c>
    </row>
    <row r="22" ht="15.5" spans="1:14">
      <c r="A22" s="319">
        <v>2</v>
      </c>
      <c r="B22" s="314"/>
      <c r="C22" s="314"/>
      <c r="D22" s="320">
        <v>947</v>
      </c>
      <c r="E22" s="316">
        <f>33+10+22</f>
        <v>65</v>
      </c>
      <c r="F22" s="321">
        <f t="shared" ref="F22:F29" si="0">E22/D22*100</f>
        <v>6.86378035902851</v>
      </c>
      <c r="G22" s="322">
        <v>947</v>
      </c>
      <c r="H22" s="316">
        <f>28+7+23</f>
        <v>58</v>
      </c>
      <c r="I22" s="321">
        <f t="shared" ref="I22:I29" si="1">H22/G22*100</f>
        <v>6.12460401267159</v>
      </c>
      <c r="J22" s="322">
        <v>947</v>
      </c>
      <c r="K22" s="316">
        <v>1</v>
      </c>
      <c r="L22" s="348">
        <f t="shared" ref="L22:L29" si="2">K22/J22*100</f>
        <v>0.105596620908131</v>
      </c>
      <c r="M22" s="316">
        <v>0</v>
      </c>
      <c r="N22" s="348">
        <f t="shared" ref="N22:N29" si="3">M22/J22*100</f>
        <v>0</v>
      </c>
    </row>
    <row r="23" ht="15.5" spans="1:14">
      <c r="A23" s="319"/>
      <c r="B23" s="314"/>
      <c r="C23" s="314"/>
      <c r="D23" s="323">
        <f>SUM(D21:D22)</f>
        <v>1622</v>
      </c>
      <c r="E23" s="323">
        <f>SUM(E21:E22)</f>
        <v>128</v>
      </c>
      <c r="F23" s="324">
        <f t="shared" si="0"/>
        <v>7.89149198520345</v>
      </c>
      <c r="G23" s="325">
        <f>SUM(G21:G22)</f>
        <v>1160</v>
      </c>
      <c r="H23" s="325">
        <f>SUM(H21:H22)</f>
        <v>85</v>
      </c>
      <c r="I23" s="321">
        <f t="shared" si="1"/>
        <v>7.32758620689655</v>
      </c>
      <c r="J23" s="325">
        <f>SUM(J21:J22)</f>
        <v>1160</v>
      </c>
      <c r="K23" s="325">
        <f>SUM(K21:K22)</f>
        <v>9</v>
      </c>
      <c r="L23" s="348">
        <f t="shared" si="2"/>
        <v>0.775862068965517</v>
      </c>
      <c r="M23" s="327">
        <f>SUM(M21:M22)</f>
        <v>1</v>
      </c>
      <c r="N23" s="348">
        <f t="shared" si="3"/>
        <v>0.0862068965517241</v>
      </c>
    </row>
    <row r="24" ht="15.5" spans="1:14">
      <c r="A24" s="313">
        <v>3</v>
      </c>
      <c r="B24" s="314" t="s">
        <v>34</v>
      </c>
      <c r="C24" s="314"/>
      <c r="D24" s="326">
        <v>1474</v>
      </c>
      <c r="E24" s="327">
        <v>89</v>
      </c>
      <c r="F24" s="328">
        <f t="shared" si="0"/>
        <v>6.03799185888738</v>
      </c>
      <c r="G24" s="329">
        <v>1474</v>
      </c>
      <c r="H24" s="327">
        <v>117</v>
      </c>
      <c r="I24" s="328">
        <f t="shared" si="1"/>
        <v>7.93758480325644</v>
      </c>
      <c r="J24" s="329">
        <v>1474</v>
      </c>
      <c r="K24" s="327">
        <v>44</v>
      </c>
      <c r="L24" s="349">
        <f t="shared" si="2"/>
        <v>2.98507462686567</v>
      </c>
      <c r="M24" s="327">
        <v>2</v>
      </c>
      <c r="N24" s="349">
        <f t="shared" si="3"/>
        <v>0.135685210312076</v>
      </c>
    </row>
    <row r="25" ht="15.5" spans="1:14">
      <c r="A25" s="319">
        <v>4</v>
      </c>
      <c r="B25" s="330" t="s">
        <v>35</v>
      </c>
      <c r="C25" s="314"/>
      <c r="D25" s="315">
        <v>654</v>
      </c>
      <c r="E25" s="316">
        <v>38</v>
      </c>
      <c r="F25" s="317">
        <f t="shared" si="0"/>
        <v>5.81039755351682</v>
      </c>
      <c r="G25" s="318">
        <v>654</v>
      </c>
      <c r="H25" s="316">
        <v>69</v>
      </c>
      <c r="I25" s="317">
        <f t="shared" si="1"/>
        <v>10.5504587155963</v>
      </c>
      <c r="J25" s="318">
        <v>654</v>
      </c>
      <c r="K25" s="316">
        <v>32</v>
      </c>
      <c r="L25" s="348">
        <f t="shared" si="2"/>
        <v>4.89296636085627</v>
      </c>
      <c r="M25" s="316">
        <v>5</v>
      </c>
      <c r="N25" s="348">
        <f t="shared" si="3"/>
        <v>0.764525993883792</v>
      </c>
    </row>
    <row r="26" ht="15.5" spans="1:14">
      <c r="A26" s="313">
        <v>5</v>
      </c>
      <c r="B26" s="314">
        <f>'[1]9'!B24</f>
        <v>0</v>
      </c>
      <c r="C26" s="314"/>
      <c r="D26" s="320">
        <v>781</v>
      </c>
      <c r="E26" s="316">
        <v>71</v>
      </c>
      <c r="F26" s="321">
        <f t="shared" si="0"/>
        <v>9.09090909090909</v>
      </c>
      <c r="G26" s="322">
        <v>781</v>
      </c>
      <c r="H26" s="316">
        <v>98</v>
      </c>
      <c r="I26" s="321">
        <f t="shared" si="1"/>
        <v>12.5480153649168</v>
      </c>
      <c r="J26" s="322">
        <v>781</v>
      </c>
      <c r="K26" s="316">
        <v>39</v>
      </c>
      <c r="L26" s="348">
        <f t="shared" si="2"/>
        <v>4.99359795134443</v>
      </c>
      <c r="M26" s="316">
        <v>8</v>
      </c>
      <c r="N26" s="348">
        <f t="shared" si="3"/>
        <v>1.02432778489117</v>
      </c>
    </row>
    <row r="27" ht="15.5" spans="1:14">
      <c r="A27" s="319">
        <v>6</v>
      </c>
      <c r="B27" s="314">
        <f>'[1]9'!B25</f>
        <v>0</v>
      </c>
      <c r="C27" s="314"/>
      <c r="D27" s="315">
        <v>240</v>
      </c>
      <c r="E27" s="316">
        <v>14</v>
      </c>
      <c r="F27" s="317">
        <f t="shared" si="0"/>
        <v>5.83333333333333</v>
      </c>
      <c r="G27" s="318">
        <v>240</v>
      </c>
      <c r="H27" s="316">
        <v>24</v>
      </c>
      <c r="I27" s="317">
        <f t="shared" si="1"/>
        <v>10</v>
      </c>
      <c r="J27" s="318">
        <v>240</v>
      </c>
      <c r="K27" s="316">
        <v>33</v>
      </c>
      <c r="L27" s="348">
        <f t="shared" si="2"/>
        <v>13.75</v>
      </c>
      <c r="M27" s="316">
        <v>0</v>
      </c>
      <c r="N27" s="348">
        <f t="shared" si="3"/>
        <v>0</v>
      </c>
    </row>
    <row r="28" ht="15.5" spans="1:14">
      <c r="A28" s="313">
        <v>7</v>
      </c>
      <c r="B28" s="314">
        <f>'[1]9'!B26</f>
        <v>0</v>
      </c>
      <c r="C28" s="314"/>
      <c r="D28" s="315">
        <v>500</v>
      </c>
      <c r="E28" s="316">
        <v>47</v>
      </c>
      <c r="F28" s="317">
        <f t="shared" si="0"/>
        <v>9.4</v>
      </c>
      <c r="G28" s="318">
        <v>500</v>
      </c>
      <c r="H28" s="316">
        <v>46</v>
      </c>
      <c r="I28" s="317">
        <f t="shared" si="1"/>
        <v>9.2</v>
      </c>
      <c r="J28" s="318">
        <v>500</v>
      </c>
      <c r="K28" s="316">
        <v>30</v>
      </c>
      <c r="L28" s="348">
        <f t="shared" si="2"/>
        <v>6</v>
      </c>
      <c r="M28" s="316">
        <v>1</v>
      </c>
      <c r="N28" s="348">
        <f t="shared" si="3"/>
        <v>0.2</v>
      </c>
    </row>
    <row r="29" ht="15.5" spans="1:14">
      <c r="A29" s="331"/>
      <c r="C29" s="330"/>
      <c r="D29" s="326">
        <f>SUM(D25:D28)</f>
        <v>2175</v>
      </c>
      <c r="E29" s="326">
        <f>SUM(E25:E28)</f>
        <v>170</v>
      </c>
      <c r="F29" s="328">
        <f t="shared" si="0"/>
        <v>7.81609195402299</v>
      </c>
      <c r="G29" s="329">
        <f>SUM(G25:G28)</f>
        <v>2175</v>
      </c>
      <c r="H29" s="329">
        <f>SUM(H25:H28)</f>
        <v>237</v>
      </c>
      <c r="I29" s="317">
        <f t="shared" si="1"/>
        <v>10.8965517241379</v>
      </c>
      <c r="J29" s="329">
        <f>SUM(J25:J28)</f>
        <v>2175</v>
      </c>
      <c r="K29" s="329">
        <f>SUM(K25:K28)</f>
        <v>134</v>
      </c>
      <c r="L29" s="348">
        <f t="shared" si="2"/>
        <v>6.16091954022989</v>
      </c>
      <c r="M29" s="327">
        <f>SUM(M24:M28)</f>
        <v>16</v>
      </c>
      <c r="N29" s="348">
        <f t="shared" si="3"/>
        <v>0.735632183908046</v>
      </c>
    </row>
    <row r="30" ht="15.5" spans="1:14">
      <c r="A30" s="331"/>
      <c r="B30" s="330"/>
      <c r="C30" s="330"/>
      <c r="D30" s="315"/>
      <c r="E30" s="316"/>
      <c r="F30" s="317"/>
      <c r="G30" s="318"/>
      <c r="H30" s="316"/>
      <c r="I30" s="317"/>
      <c r="J30" s="318"/>
      <c r="K30" s="316"/>
      <c r="L30" s="348"/>
      <c r="M30" s="316"/>
      <c r="N30" s="348"/>
    </row>
    <row r="31" ht="15.5" spans="1:14">
      <c r="A31" s="331"/>
      <c r="B31" s="330"/>
      <c r="C31" s="330"/>
      <c r="D31" s="315"/>
      <c r="E31" s="316"/>
      <c r="F31" s="317"/>
      <c r="G31" s="318"/>
      <c r="H31" s="316"/>
      <c r="I31" s="317"/>
      <c r="J31" s="318"/>
      <c r="K31" s="316"/>
      <c r="L31" s="348"/>
      <c r="M31" s="316"/>
      <c r="N31" s="348"/>
    </row>
    <row r="32" ht="15.5" spans="1:14">
      <c r="A32" s="331"/>
      <c r="B32" s="330"/>
      <c r="C32" s="330"/>
      <c r="D32" s="315"/>
      <c r="E32" s="316"/>
      <c r="F32" s="317"/>
      <c r="G32" s="318"/>
      <c r="H32" s="316"/>
      <c r="I32" s="317"/>
      <c r="J32" s="318"/>
      <c r="K32" s="316"/>
      <c r="L32" s="348"/>
      <c r="M32" s="316"/>
      <c r="N32" s="348"/>
    </row>
    <row r="33" ht="16.25" spans="1:14">
      <c r="A33" s="332" t="s">
        <v>36</v>
      </c>
      <c r="B33" s="333"/>
      <c r="C33" s="334"/>
      <c r="D33" s="335">
        <f>SUM(D21:D32)</f>
        <v>9068</v>
      </c>
      <c r="E33" s="336">
        <f>SUM(E21:E32)</f>
        <v>685</v>
      </c>
      <c r="F33" s="337">
        <f>E33/D33*100</f>
        <v>7.5540361711513</v>
      </c>
      <c r="G33" s="335">
        <f>SUM(G21:G32)</f>
        <v>8144</v>
      </c>
      <c r="H33" s="336">
        <f>SUM(H21:H32)</f>
        <v>761</v>
      </c>
      <c r="I33" s="337">
        <f>H33/G33*100</f>
        <v>9.3443025540275</v>
      </c>
      <c r="J33" s="335">
        <f>SUM(J21:J32)</f>
        <v>8144</v>
      </c>
      <c r="K33" s="336">
        <f>SUM(K21:K32)</f>
        <v>330</v>
      </c>
      <c r="L33" s="350">
        <f>K33/J33*100</f>
        <v>4.05206286836935</v>
      </c>
      <c r="M33" s="336">
        <f>SUM(M21:M32)</f>
        <v>34</v>
      </c>
      <c r="N33" s="350">
        <f>M33/J33*100</f>
        <v>0.417485265225933</v>
      </c>
    </row>
  </sheetData>
  <mergeCells count="23">
    <mergeCell ref="A2:AC2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11:AC11"/>
    <mergeCell ref="E18:F18"/>
    <mergeCell ref="H18:I18"/>
    <mergeCell ref="K18:L18"/>
    <mergeCell ref="M18:N18"/>
    <mergeCell ref="A4:A5"/>
    <mergeCell ref="A18:A19"/>
    <mergeCell ref="B4:B5"/>
    <mergeCell ref="B18:B19"/>
    <mergeCell ref="C18:C19"/>
    <mergeCell ref="D18:D19"/>
    <mergeCell ref="G18:G19"/>
    <mergeCell ref="J18:J19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A37" workbookViewId="0">
      <selection activeCell="A25" sqref="A25"/>
    </sheetView>
  </sheetViews>
  <sheetFormatPr defaultColWidth="9" defaultRowHeight="14.5"/>
  <cols>
    <col min="1" max="1" width="4.54545454545455" customWidth="1"/>
    <col min="2" max="2" width="23.8181818181818" customWidth="1"/>
    <col min="8" max="8" width="8.27272727272727" customWidth="1"/>
    <col min="9" max="9" width="6.45454545454545" customWidth="1"/>
    <col min="10" max="10" width="8" customWidth="1"/>
    <col min="11" max="11" width="5.72727272727273" customWidth="1"/>
    <col min="12" max="12" width="8.45454545454546" customWidth="1"/>
    <col min="13" max="13" width="6.18181818181818" customWidth="1"/>
    <col min="14" max="14" width="8.18181818181818" customWidth="1"/>
    <col min="15" max="15" width="5.72727272727273" customWidth="1"/>
  </cols>
  <sheetData>
    <row r="1" ht="42" customHeight="1" spans="1:6">
      <c r="A1" s="392">
        <v>6</v>
      </c>
      <c r="B1" s="407" t="s">
        <v>194</v>
      </c>
      <c r="C1" s="408"/>
      <c r="D1" s="408"/>
      <c r="E1" s="408"/>
      <c r="F1" s="408"/>
    </row>
    <row r="2" spans="1:15">
      <c r="A2" s="241"/>
      <c r="C2" s="1"/>
      <c r="D2" s="1"/>
      <c r="E2" s="1"/>
      <c r="F2" s="1"/>
      <c r="G2" s="1"/>
      <c r="H2" s="1"/>
      <c r="I2" s="1"/>
      <c r="J2" s="90"/>
      <c r="K2" s="90"/>
      <c r="L2" s="90"/>
      <c r="M2" s="90"/>
      <c r="N2" s="90"/>
      <c r="O2" s="90"/>
    </row>
    <row r="3" spans="1:15">
      <c r="A3" s="398" t="s">
        <v>38</v>
      </c>
      <c r="B3" s="398" t="s">
        <v>39</v>
      </c>
      <c r="C3" s="398" t="s">
        <v>144</v>
      </c>
      <c r="D3" s="176" t="s">
        <v>195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5">
      <c r="A4" s="398"/>
      <c r="B4" s="398"/>
      <c r="C4" s="398"/>
      <c r="D4" s="176" t="s">
        <v>196</v>
      </c>
      <c r="E4" s="176"/>
      <c r="F4" s="176" t="s">
        <v>197</v>
      </c>
      <c r="G4" s="176"/>
      <c r="H4" s="176" t="s">
        <v>198</v>
      </c>
      <c r="I4" s="176"/>
      <c r="J4" s="176" t="s">
        <v>199</v>
      </c>
      <c r="K4" s="176"/>
      <c r="L4" s="176" t="s">
        <v>200</v>
      </c>
      <c r="M4" s="176"/>
      <c r="N4" s="176" t="s">
        <v>201</v>
      </c>
      <c r="O4" s="176"/>
    </row>
    <row r="5" spans="1:15">
      <c r="A5" s="398"/>
      <c r="B5" s="398"/>
      <c r="C5" s="398"/>
      <c r="D5" s="409" t="s">
        <v>19</v>
      </c>
      <c r="E5" s="409" t="s">
        <v>31</v>
      </c>
      <c r="F5" s="409" t="s">
        <v>19</v>
      </c>
      <c r="G5" s="409" t="s">
        <v>31</v>
      </c>
      <c r="H5" s="409" t="s">
        <v>19</v>
      </c>
      <c r="I5" s="409" t="s">
        <v>31</v>
      </c>
      <c r="J5" s="409" t="s">
        <v>19</v>
      </c>
      <c r="K5" s="409" t="s">
        <v>31</v>
      </c>
      <c r="L5" s="409" t="s">
        <v>19</v>
      </c>
      <c r="M5" s="409" t="s">
        <v>31</v>
      </c>
      <c r="N5" s="409" t="s">
        <v>19</v>
      </c>
      <c r="O5" s="409" t="s">
        <v>31</v>
      </c>
    </row>
    <row r="6" ht="26.25" customHeight="1" spans="1:15">
      <c r="A6" s="398">
        <v>1</v>
      </c>
      <c r="B6" s="399" t="s">
        <v>150</v>
      </c>
      <c r="C6" s="398"/>
      <c r="D6" s="398"/>
      <c r="E6" s="398"/>
      <c r="F6" s="398"/>
      <c r="G6" s="398"/>
      <c r="H6" s="398"/>
      <c r="I6" s="398"/>
      <c r="J6" s="20"/>
      <c r="K6" s="20"/>
      <c r="L6" s="20"/>
      <c r="M6" s="20"/>
      <c r="N6" s="20"/>
      <c r="O6" s="20"/>
    </row>
    <row r="7" ht="24.75" customHeight="1" spans="1:15">
      <c r="A7" s="398">
        <v>2</v>
      </c>
      <c r="B7" s="399" t="s">
        <v>149</v>
      </c>
      <c r="C7" s="398"/>
      <c r="D7" s="398"/>
      <c r="E7" s="398"/>
      <c r="F7" s="398"/>
      <c r="G7" s="398"/>
      <c r="H7" s="398"/>
      <c r="I7" s="398"/>
      <c r="J7" s="20"/>
      <c r="K7" s="20"/>
      <c r="L7" s="20"/>
      <c r="M7" s="20"/>
      <c r="N7" s="20"/>
      <c r="O7" s="20"/>
    </row>
    <row r="8" ht="27" customHeight="1" spans="1:15">
      <c r="A8" s="398">
        <v>3</v>
      </c>
      <c r="B8" s="399" t="s">
        <v>34</v>
      </c>
      <c r="C8" s="398"/>
      <c r="D8" s="398"/>
      <c r="E8" s="398"/>
      <c r="F8" s="398"/>
      <c r="G8" s="398"/>
      <c r="H8" s="398"/>
      <c r="I8" s="398"/>
      <c r="J8" s="20"/>
      <c r="K8" s="20"/>
      <c r="L8" s="20"/>
      <c r="M8" s="20"/>
      <c r="N8" s="20"/>
      <c r="O8" s="20"/>
    </row>
    <row r="9" spans="1:15">
      <c r="A9" s="398"/>
      <c r="B9" s="399" t="s">
        <v>157</v>
      </c>
      <c r="C9" s="398"/>
      <c r="D9" s="398"/>
      <c r="E9" s="398"/>
      <c r="F9" s="398"/>
      <c r="G9" s="398"/>
      <c r="H9" s="398"/>
      <c r="I9" s="398"/>
      <c r="J9" s="2"/>
      <c r="K9" s="2"/>
      <c r="L9" s="2"/>
      <c r="M9" s="2"/>
      <c r="N9" s="2"/>
      <c r="O9" s="2"/>
    </row>
    <row r="10" spans="1:15">
      <c r="A10" s="410"/>
      <c r="B10" s="411"/>
      <c r="C10" s="410"/>
      <c r="D10" s="398"/>
      <c r="E10" s="398"/>
      <c r="F10" s="398"/>
      <c r="G10" s="398"/>
      <c r="H10" s="398"/>
      <c r="I10" s="398"/>
      <c r="J10" s="8"/>
      <c r="K10" s="8"/>
      <c r="L10" s="8"/>
      <c r="M10" s="8"/>
      <c r="N10" s="8"/>
      <c r="O10" s="8"/>
    </row>
    <row r="11" spans="1:15">
      <c r="A11" s="412" t="s">
        <v>202</v>
      </c>
      <c r="B11" s="205"/>
      <c r="C11" s="17"/>
      <c r="D11" s="1"/>
      <c r="E11" s="1"/>
      <c r="F11" s="1"/>
      <c r="G11" s="1"/>
      <c r="H11" s="1"/>
      <c r="I11" s="1"/>
      <c r="J11" s="90"/>
      <c r="K11" s="90"/>
      <c r="L11" s="90"/>
      <c r="M11" s="90"/>
      <c r="N11" s="90"/>
      <c r="O11" s="90"/>
    </row>
    <row r="14" ht="29.75" spans="1:2">
      <c r="A14" s="392">
        <v>7</v>
      </c>
      <c r="B14" s="393" t="s">
        <v>203</v>
      </c>
    </row>
    <row r="16" spans="1:7">
      <c r="A16" s="241" t="s">
        <v>204</v>
      </c>
      <c r="C16" s="1"/>
      <c r="D16" s="90"/>
      <c r="E16" s="1"/>
      <c r="G16" s="1"/>
    </row>
    <row r="17" spans="1:7">
      <c r="A17" s="241" t="s">
        <v>205</v>
      </c>
      <c r="B17" t="s">
        <v>206</v>
      </c>
      <c r="C17" s="1"/>
      <c r="D17" s="90"/>
      <c r="E17" s="1"/>
      <c r="G17" s="1"/>
    </row>
    <row r="18" spans="1:7">
      <c r="A18" s="241"/>
      <c r="C18" s="1"/>
      <c r="D18" s="90"/>
      <c r="E18" s="1"/>
      <c r="G18" s="1"/>
    </row>
    <row r="19" spans="1:7">
      <c r="A19" s="394" t="s">
        <v>22</v>
      </c>
      <c r="B19" s="394" t="s">
        <v>23</v>
      </c>
      <c r="C19" s="395" t="s">
        <v>207</v>
      </c>
      <c r="D19" s="396" t="s">
        <v>208</v>
      </c>
      <c r="E19" s="397"/>
      <c r="F19" s="396" t="s">
        <v>209</v>
      </c>
      <c r="G19" s="397"/>
    </row>
    <row r="20" spans="1:7">
      <c r="A20" s="394"/>
      <c r="B20" s="394"/>
      <c r="C20" s="395"/>
      <c r="D20" s="394" t="s">
        <v>32</v>
      </c>
      <c r="E20" s="394" t="s">
        <v>31</v>
      </c>
      <c r="F20" s="394" t="s">
        <v>32</v>
      </c>
      <c r="G20" s="394" t="s">
        <v>31</v>
      </c>
    </row>
    <row r="21" ht="21" customHeight="1" spans="1:7">
      <c r="A21" s="398">
        <v>1</v>
      </c>
      <c r="B21" s="399" t="s">
        <v>150</v>
      </c>
      <c r="C21" s="400"/>
      <c r="D21" s="394"/>
      <c r="E21" s="400"/>
      <c r="F21" s="394"/>
      <c r="G21" s="400"/>
    </row>
    <row r="22" ht="20.25" customHeight="1" spans="1:7">
      <c r="A22" s="398">
        <v>2</v>
      </c>
      <c r="B22" s="399" t="s">
        <v>149</v>
      </c>
      <c r="C22" s="394"/>
      <c r="D22" s="401"/>
      <c r="E22" s="402"/>
      <c r="F22" s="403"/>
      <c r="G22" s="402"/>
    </row>
    <row r="23" ht="21.75" customHeight="1" spans="1:7">
      <c r="A23" s="398">
        <v>3</v>
      </c>
      <c r="B23" s="399" t="s">
        <v>34</v>
      </c>
      <c r="C23" s="394"/>
      <c r="D23" s="401"/>
      <c r="E23" s="402"/>
      <c r="F23" s="403"/>
      <c r="G23" s="402"/>
    </row>
    <row r="24" ht="23.25" customHeight="1" spans="1:7">
      <c r="A24" s="404" t="s">
        <v>157</v>
      </c>
      <c r="B24" s="405"/>
      <c r="C24" s="394"/>
      <c r="D24" s="401"/>
      <c r="E24" s="402"/>
      <c r="F24" s="403"/>
      <c r="G24" s="402"/>
    </row>
    <row r="25" spans="1:7">
      <c r="A25" s="406" t="s">
        <v>202</v>
      </c>
      <c r="C25" s="1"/>
      <c r="D25" s="90"/>
      <c r="E25" s="1"/>
      <c r="G25" s="1"/>
    </row>
    <row r="26" spans="3:7">
      <c r="C26" s="1"/>
      <c r="D26" s="90"/>
      <c r="E26" s="1"/>
      <c r="G26" s="1"/>
    </row>
  </sheetData>
  <mergeCells count="26">
    <mergeCell ref="B1:F1"/>
    <mergeCell ref="D3:O3"/>
    <mergeCell ref="D19:E19"/>
    <mergeCell ref="F19:G19"/>
    <mergeCell ref="A24:B24"/>
    <mergeCell ref="A3:A4"/>
    <mergeCell ref="A9:A10"/>
    <mergeCell ref="A19:A20"/>
    <mergeCell ref="B3:B4"/>
    <mergeCell ref="B9:B10"/>
    <mergeCell ref="B19:B20"/>
    <mergeCell ref="C3:C4"/>
    <mergeCell ref="C9:C10"/>
    <mergeCell ref="C19:C2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14" sqref="D14"/>
    </sheetView>
  </sheetViews>
  <sheetFormatPr defaultColWidth="9" defaultRowHeight="14.5" outlineLevelCol="6"/>
  <cols>
    <col min="2" max="2" width="41" customWidth="1"/>
  </cols>
  <sheetData>
    <row r="1" ht="39" customHeight="1" spans="1:2">
      <c r="A1" s="392">
        <v>7</v>
      </c>
      <c r="B1" s="393" t="s">
        <v>203</v>
      </c>
    </row>
    <row r="3" spans="1:7">
      <c r="A3" s="241" t="s">
        <v>204</v>
      </c>
      <c r="C3" s="1"/>
      <c r="D3" s="90"/>
      <c r="E3" s="1"/>
      <c r="G3" s="1"/>
    </row>
    <row r="4" spans="1:7">
      <c r="A4" s="241" t="s">
        <v>143</v>
      </c>
      <c r="C4" s="1"/>
      <c r="D4" s="90"/>
      <c r="E4" s="1"/>
      <c r="G4" s="1"/>
    </row>
    <row r="5" spans="1:7">
      <c r="A5" s="241"/>
      <c r="C5" s="1"/>
      <c r="D5" s="90"/>
      <c r="E5" s="1"/>
      <c r="G5" s="1"/>
    </row>
    <row r="6" spans="1:7">
      <c r="A6" s="394" t="s">
        <v>22</v>
      </c>
      <c r="B6" s="394" t="s">
        <v>23</v>
      </c>
      <c r="C6" s="395" t="s">
        <v>207</v>
      </c>
      <c r="D6" s="396" t="s">
        <v>208</v>
      </c>
      <c r="E6" s="397"/>
      <c r="F6" s="396" t="s">
        <v>209</v>
      </c>
      <c r="G6" s="397"/>
    </row>
    <row r="7" spans="1:7">
      <c r="A7" s="394"/>
      <c r="B7" s="394"/>
      <c r="C7" s="395"/>
      <c r="D7" s="394" t="s">
        <v>32</v>
      </c>
      <c r="E7" s="394" t="s">
        <v>31</v>
      </c>
      <c r="F7" s="394" t="s">
        <v>32</v>
      </c>
      <c r="G7" s="394" t="s">
        <v>31</v>
      </c>
    </row>
    <row r="8" spans="1:7">
      <c r="A8" s="398">
        <v>1</v>
      </c>
      <c r="B8" s="399" t="s">
        <v>150</v>
      </c>
      <c r="C8" s="400"/>
      <c r="D8" s="394"/>
      <c r="E8" s="400"/>
      <c r="F8" s="394"/>
      <c r="G8" s="400"/>
    </row>
    <row r="9" spans="1:7">
      <c r="A9" s="398">
        <v>2</v>
      </c>
      <c r="B9" s="399" t="s">
        <v>149</v>
      </c>
      <c r="C9" s="394"/>
      <c r="D9" s="401"/>
      <c r="E9" s="402"/>
      <c r="F9" s="403"/>
      <c r="G9" s="402"/>
    </row>
    <row r="10" spans="1:7">
      <c r="A10" s="398">
        <v>3</v>
      </c>
      <c r="B10" s="399" t="s">
        <v>34</v>
      </c>
      <c r="C10" s="394"/>
      <c r="D10" s="401"/>
      <c r="E10" s="402"/>
      <c r="F10" s="403"/>
      <c r="G10" s="402"/>
    </row>
    <row r="11" spans="1:7">
      <c r="A11" s="404" t="s">
        <v>157</v>
      </c>
      <c r="B11" s="405"/>
      <c r="C11" s="394"/>
      <c r="D11" s="401"/>
      <c r="E11" s="402"/>
      <c r="F11" s="403"/>
      <c r="G11" s="402"/>
    </row>
    <row r="12" spans="1:7">
      <c r="A12" s="406" t="s">
        <v>179</v>
      </c>
      <c r="C12" s="1"/>
      <c r="D12" s="90"/>
      <c r="E12" s="1"/>
      <c r="G12" s="1"/>
    </row>
    <row r="13" spans="3:7">
      <c r="C13" s="1"/>
      <c r="D13" s="90"/>
      <c r="E13" s="1"/>
      <c r="G13" s="1"/>
    </row>
    <row r="14" spans="3:7">
      <c r="C14" s="1"/>
      <c r="D14" s="90"/>
      <c r="E14" s="1"/>
      <c r="G14" s="1"/>
    </row>
  </sheetData>
  <mergeCells count="6">
    <mergeCell ref="D6:E6"/>
    <mergeCell ref="F6:G6"/>
    <mergeCell ref="A11:B11"/>
    <mergeCell ref="A6:A7"/>
    <mergeCell ref="B6:B7"/>
    <mergeCell ref="C6:C7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1"/>
  <sheetViews>
    <sheetView topLeftCell="P6" workbookViewId="0">
      <selection activeCell="F28" sqref="F28:N31"/>
    </sheetView>
  </sheetViews>
  <sheetFormatPr defaultColWidth="9.18181818181818" defaultRowHeight="15.5"/>
  <cols>
    <col min="1" max="1" width="5.72727272727273" style="352" customWidth="1"/>
    <col min="2" max="2" width="32.1818181818182" style="352" customWidth="1"/>
    <col min="3" max="3" width="21.7272727272727" style="352" customWidth="1"/>
    <col min="4" max="6" width="8.54545454545454" style="352" customWidth="1"/>
    <col min="7" max="7" width="10.4545454545455" style="352" customWidth="1"/>
    <col min="8" max="8" width="9.45454545454546" style="352" customWidth="1"/>
    <col min="9" max="9" width="10.7272727272727" style="352" customWidth="1"/>
    <col min="10" max="10" width="9.45454545454546" style="352" customWidth="1"/>
    <col min="11" max="11" width="10.4545454545455" style="352" customWidth="1"/>
    <col min="12" max="12" width="9.45454545454546" style="352" customWidth="1"/>
    <col min="13" max="13" width="10.7272727272727" style="352" customWidth="1"/>
    <col min="14" max="14" width="9.45454545454546" style="352" customWidth="1"/>
    <col min="15" max="15" width="10.5454545454545" style="352" customWidth="1"/>
    <col min="16" max="16" width="9.45454545454546" style="352" customWidth="1"/>
    <col min="17" max="17" width="10.4545454545455" style="352" customWidth="1"/>
    <col min="18" max="18" width="9.45454545454546" style="352" customWidth="1"/>
    <col min="19" max="19" width="10.4545454545455" style="352" customWidth="1"/>
    <col min="20" max="20" width="9.45454545454546" style="352" customWidth="1"/>
    <col min="21" max="21" width="10.8181818181818" style="352" customWidth="1"/>
    <col min="22" max="22" width="9.45454545454546" style="352" customWidth="1"/>
    <col min="23" max="23" width="11.2727272727273" style="352" customWidth="1"/>
    <col min="24" max="24" width="9.45454545454546" style="352" customWidth="1"/>
    <col min="25" max="25" width="11.2727272727273" style="352" customWidth="1"/>
    <col min="26" max="26" width="9.45454545454546" style="352" customWidth="1"/>
    <col min="27" max="27" width="11.1818181818182" style="352" customWidth="1"/>
    <col min="28" max="28" width="9.45454545454546" style="352" customWidth="1"/>
    <col min="29" max="29" width="12.2727272727273" style="352" customWidth="1"/>
    <col min="30" max="30" width="9.45454545454546" style="352" customWidth="1"/>
    <col min="31" max="256" width="9.18181818181818" style="352"/>
    <col min="257" max="257" width="5.72727272727273" style="352" customWidth="1"/>
    <col min="258" max="259" width="21.7272727272727" style="352" customWidth="1"/>
    <col min="260" max="262" width="8.54545454545454" style="352" customWidth="1"/>
    <col min="263" max="286" width="9.45454545454546" style="352" customWidth="1"/>
    <col min="287" max="512" width="9.18181818181818" style="352"/>
    <col min="513" max="513" width="5.72727272727273" style="352" customWidth="1"/>
    <col min="514" max="515" width="21.7272727272727" style="352" customWidth="1"/>
    <col min="516" max="518" width="8.54545454545454" style="352" customWidth="1"/>
    <col min="519" max="542" width="9.45454545454546" style="352" customWidth="1"/>
    <col min="543" max="768" width="9.18181818181818" style="352"/>
    <col min="769" max="769" width="5.72727272727273" style="352" customWidth="1"/>
    <col min="770" max="771" width="21.7272727272727" style="352" customWidth="1"/>
    <col min="772" max="774" width="8.54545454545454" style="352" customWidth="1"/>
    <col min="775" max="798" width="9.45454545454546" style="352" customWidth="1"/>
    <col min="799" max="1024" width="9.18181818181818" style="352"/>
    <col min="1025" max="1025" width="5.72727272727273" style="352" customWidth="1"/>
    <col min="1026" max="1027" width="21.7272727272727" style="352" customWidth="1"/>
    <col min="1028" max="1030" width="8.54545454545454" style="352" customWidth="1"/>
    <col min="1031" max="1054" width="9.45454545454546" style="352" customWidth="1"/>
    <col min="1055" max="1280" width="9.18181818181818" style="352"/>
    <col min="1281" max="1281" width="5.72727272727273" style="352" customWidth="1"/>
    <col min="1282" max="1283" width="21.7272727272727" style="352" customWidth="1"/>
    <col min="1284" max="1286" width="8.54545454545454" style="352" customWidth="1"/>
    <col min="1287" max="1310" width="9.45454545454546" style="352" customWidth="1"/>
    <col min="1311" max="1536" width="9.18181818181818" style="352"/>
    <col min="1537" max="1537" width="5.72727272727273" style="352" customWidth="1"/>
    <col min="1538" max="1539" width="21.7272727272727" style="352" customWidth="1"/>
    <col min="1540" max="1542" width="8.54545454545454" style="352" customWidth="1"/>
    <col min="1543" max="1566" width="9.45454545454546" style="352" customWidth="1"/>
    <col min="1567" max="1792" width="9.18181818181818" style="352"/>
    <col min="1793" max="1793" width="5.72727272727273" style="352" customWidth="1"/>
    <col min="1794" max="1795" width="21.7272727272727" style="352" customWidth="1"/>
    <col min="1796" max="1798" width="8.54545454545454" style="352" customWidth="1"/>
    <col min="1799" max="1822" width="9.45454545454546" style="352" customWidth="1"/>
    <col min="1823" max="2048" width="9.18181818181818" style="352"/>
    <col min="2049" max="2049" width="5.72727272727273" style="352" customWidth="1"/>
    <col min="2050" max="2051" width="21.7272727272727" style="352" customWidth="1"/>
    <col min="2052" max="2054" width="8.54545454545454" style="352" customWidth="1"/>
    <col min="2055" max="2078" width="9.45454545454546" style="352" customWidth="1"/>
    <col min="2079" max="2304" width="9.18181818181818" style="352"/>
    <col min="2305" max="2305" width="5.72727272727273" style="352" customWidth="1"/>
    <col min="2306" max="2307" width="21.7272727272727" style="352" customWidth="1"/>
    <col min="2308" max="2310" width="8.54545454545454" style="352" customWidth="1"/>
    <col min="2311" max="2334" width="9.45454545454546" style="352" customWidth="1"/>
    <col min="2335" max="2560" width="9.18181818181818" style="352"/>
    <col min="2561" max="2561" width="5.72727272727273" style="352" customWidth="1"/>
    <col min="2562" max="2563" width="21.7272727272727" style="352" customWidth="1"/>
    <col min="2564" max="2566" width="8.54545454545454" style="352" customWidth="1"/>
    <col min="2567" max="2590" width="9.45454545454546" style="352" customWidth="1"/>
    <col min="2591" max="2816" width="9.18181818181818" style="352"/>
    <col min="2817" max="2817" width="5.72727272727273" style="352" customWidth="1"/>
    <col min="2818" max="2819" width="21.7272727272727" style="352" customWidth="1"/>
    <col min="2820" max="2822" width="8.54545454545454" style="352" customWidth="1"/>
    <col min="2823" max="2846" width="9.45454545454546" style="352" customWidth="1"/>
    <col min="2847" max="3072" width="9.18181818181818" style="352"/>
    <col min="3073" max="3073" width="5.72727272727273" style="352" customWidth="1"/>
    <col min="3074" max="3075" width="21.7272727272727" style="352" customWidth="1"/>
    <col min="3076" max="3078" width="8.54545454545454" style="352" customWidth="1"/>
    <col min="3079" max="3102" width="9.45454545454546" style="352" customWidth="1"/>
    <col min="3103" max="3328" width="9.18181818181818" style="352"/>
    <col min="3329" max="3329" width="5.72727272727273" style="352" customWidth="1"/>
    <col min="3330" max="3331" width="21.7272727272727" style="352" customWidth="1"/>
    <col min="3332" max="3334" width="8.54545454545454" style="352" customWidth="1"/>
    <col min="3335" max="3358" width="9.45454545454546" style="352" customWidth="1"/>
    <col min="3359" max="3584" width="9.18181818181818" style="352"/>
    <col min="3585" max="3585" width="5.72727272727273" style="352" customWidth="1"/>
    <col min="3586" max="3587" width="21.7272727272727" style="352" customWidth="1"/>
    <col min="3588" max="3590" width="8.54545454545454" style="352" customWidth="1"/>
    <col min="3591" max="3614" width="9.45454545454546" style="352" customWidth="1"/>
    <col min="3615" max="3840" width="9.18181818181818" style="352"/>
    <col min="3841" max="3841" width="5.72727272727273" style="352" customWidth="1"/>
    <col min="3842" max="3843" width="21.7272727272727" style="352" customWidth="1"/>
    <col min="3844" max="3846" width="8.54545454545454" style="352" customWidth="1"/>
    <col min="3847" max="3870" width="9.45454545454546" style="352" customWidth="1"/>
    <col min="3871" max="4096" width="9.18181818181818" style="352"/>
    <col min="4097" max="4097" width="5.72727272727273" style="352" customWidth="1"/>
    <col min="4098" max="4099" width="21.7272727272727" style="352" customWidth="1"/>
    <col min="4100" max="4102" width="8.54545454545454" style="352" customWidth="1"/>
    <col min="4103" max="4126" width="9.45454545454546" style="352" customWidth="1"/>
    <col min="4127" max="4352" width="9.18181818181818" style="352"/>
    <col min="4353" max="4353" width="5.72727272727273" style="352" customWidth="1"/>
    <col min="4354" max="4355" width="21.7272727272727" style="352" customWidth="1"/>
    <col min="4356" max="4358" width="8.54545454545454" style="352" customWidth="1"/>
    <col min="4359" max="4382" width="9.45454545454546" style="352" customWidth="1"/>
    <col min="4383" max="4608" width="9.18181818181818" style="352"/>
    <col min="4609" max="4609" width="5.72727272727273" style="352" customWidth="1"/>
    <col min="4610" max="4611" width="21.7272727272727" style="352" customWidth="1"/>
    <col min="4612" max="4614" width="8.54545454545454" style="352" customWidth="1"/>
    <col min="4615" max="4638" width="9.45454545454546" style="352" customWidth="1"/>
    <col min="4639" max="4864" width="9.18181818181818" style="352"/>
    <col min="4865" max="4865" width="5.72727272727273" style="352" customWidth="1"/>
    <col min="4866" max="4867" width="21.7272727272727" style="352" customWidth="1"/>
    <col min="4868" max="4870" width="8.54545454545454" style="352" customWidth="1"/>
    <col min="4871" max="4894" width="9.45454545454546" style="352" customWidth="1"/>
    <col min="4895" max="5120" width="9.18181818181818" style="352"/>
    <col min="5121" max="5121" width="5.72727272727273" style="352" customWidth="1"/>
    <col min="5122" max="5123" width="21.7272727272727" style="352" customWidth="1"/>
    <col min="5124" max="5126" width="8.54545454545454" style="352" customWidth="1"/>
    <col min="5127" max="5150" width="9.45454545454546" style="352" customWidth="1"/>
    <col min="5151" max="5376" width="9.18181818181818" style="352"/>
    <col min="5377" max="5377" width="5.72727272727273" style="352" customWidth="1"/>
    <col min="5378" max="5379" width="21.7272727272727" style="352" customWidth="1"/>
    <col min="5380" max="5382" width="8.54545454545454" style="352" customWidth="1"/>
    <col min="5383" max="5406" width="9.45454545454546" style="352" customWidth="1"/>
    <col min="5407" max="5632" width="9.18181818181818" style="352"/>
    <col min="5633" max="5633" width="5.72727272727273" style="352" customWidth="1"/>
    <col min="5634" max="5635" width="21.7272727272727" style="352" customWidth="1"/>
    <col min="5636" max="5638" width="8.54545454545454" style="352" customWidth="1"/>
    <col min="5639" max="5662" width="9.45454545454546" style="352" customWidth="1"/>
    <col min="5663" max="5888" width="9.18181818181818" style="352"/>
    <col min="5889" max="5889" width="5.72727272727273" style="352" customWidth="1"/>
    <col min="5890" max="5891" width="21.7272727272727" style="352" customWidth="1"/>
    <col min="5892" max="5894" width="8.54545454545454" style="352" customWidth="1"/>
    <col min="5895" max="5918" width="9.45454545454546" style="352" customWidth="1"/>
    <col min="5919" max="6144" width="9.18181818181818" style="352"/>
    <col min="6145" max="6145" width="5.72727272727273" style="352" customWidth="1"/>
    <col min="6146" max="6147" width="21.7272727272727" style="352" customWidth="1"/>
    <col min="6148" max="6150" width="8.54545454545454" style="352" customWidth="1"/>
    <col min="6151" max="6174" width="9.45454545454546" style="352" customWidth="1"/>
    <col min="6175" max="6400" width="9.18181818181818" style="352"/>
    <col min="6401" max="6401" width="5.72727272727273" style="352" customWidth="1"/>
    <col min="6402" max="6403" width="21.7272727272727" style="352" customWidth="1"/>
    <col min="6404" max="6406" width="8.54545454545454" style="352" customWidth="1"/>
    <col min="6407" max="6430" width="9.45454545454546" style="352" customWidth="1"/>
    <col min="6431" max="6656" width="9.18181818181818" style="352"/>
    <col min="6657" max="6657" width="5.72727272727273" style="352" customWidth="1"/>
    <col min="6658" max="6659" width="21.7272727272727" style="352" customWidth="1"/>
    <col min="6660" max="6662" width="8.54545454545454" style="352" customWidth="1"/>
    <col min="6663" max="6686" width="9.45454545454546" style="352" customWidth="1"/>
    <col min="6687" max="6912" width="9.18181818181818" style="352"/>
    <col min="6913" max="6913" width="5.72727272727273" style="352" customWidth="1"/>
    <col min="6914" max="6915" width="21.7272727272727" style="352" customWidth="1"/>
    <col min="6916" max="6918" width="8.54545454545454" style="352" customWidth="1"/>
    <col min="6919" max="6942" width="9.45454545454546" style="352" customWidth="1"/>
    <col min="6943" max="7168" width="9.18181818181818" style="352"/>
    <col min="7169" max="7169" width="5.72727272727273" style="352" customWidth="1"/>
    <col min="7170" max="7171" width="21.7272727272727" style="352" customWidth="1"/>
    <col min="7172" max="7174" width="8.54545454545454" style="352" customWidth="1"/>
    <col min="7175" max="7198" width="9.45454545454546" style="352" customWidth="1"/>
    <col min="7199" max="7424" width="9.18181818181818" style="352"/>
    <col min="7425" max="7425" width="5.72727272727273" style="352" customWidth="1"/>
    <col min="7426" max="7427" width="21.7272727272727" style="352" customWidth="1"/>
    <col min="7428" max="7430" width="8.54545454545454" style="352" customWidth="1"/>
    <col min="7431" max="7454" width="9.45454545454546" style="352" customWidth="1"/>
    <col min="7455" max="7680" width="9.18181818181818" style="352"/>
    <col min="7681" max="7681" width="5.72727272727273" style="352" customWidth="1"/>
    <col min="7682" max="7683" width="21.7272727272727" style="352" customWidth="1"/>
    <col min="7684" max="7686" width="8.54545454545454" style="352" customWidth="1"/>
    <col min="7687" max="7710" width="9.45454545454546" style="352" customWidth="1"/>
    <col min="7711" max="7936" width="9.18181818181818" style="352"/>
    <col min="7937" max="7937" width="5.72727272727273" style="352" customWidth="1"/>
    <col min="7938" max="7939" width="21.7272727272727" style="352" customWidth="1"/>
    <col min="7940" max="7942" width="8.54545454545454" style="352" customWidth="1"/>
    <col min="7943" max="7966" width="9.45454545454546" style="352" customWidth="1"/>
    <col min="7967" max="8192" width="9.18181818181818" style="352"/>
    <col min="8193" max="8193" width="5.72727272727273" style="352" customWidth="1"/>
    <col min="8194" max="8195" width="21.7272727272727" style="352" customWidth="1"/>
    <col min="8196" max="8198" width="8.54545454545454" style="352" customWidth="1"/>
    <col min="8199" max="8222" width="9.45454545454546" style="352" customWidth="1"/>
    <col min="8223" max="8448" width="9.18181818181818" style="352"/>
    <col min="8449" max="8449" width="5.72727272727273" style="352" customWidth="1"/>
    <col min="8450" max="8451" width="21.7272727272727" style="352" customWidth="1"/>
    <col min="8452" max="8454" width="8.54545454545454" style="352" customWidth="1"/>
    <col min="8455" max="8478" width="9.45454545454546" style="352" customWidth="1"/>
    <col min="8479" max="8704" width="9.18181818181818" style="352"/>
    <col min="8705" max="8705" width="5.72727272727273" style="352" customWidth="1"/>
    <col min="8706" max="8707" width="21.7272727272727" style="352" customWidth="1"/>
    <col min="8708" max="8710" width="8.54545454545454" style="352" customWidth="1"/>
    <col min="8711" max="8734" width="9.45454545454546" style="352" customWidth="1"/>
    <col min="8735" max="8960" width="9.18181818181818" style="352"/>
    <col min="8961" max="8961" width="5.72727272727273" style="352" customWidth="1"/>
    <col min="8962" max="8963" width="21.7272727272727" style="352" customWidth="1"/>
    <col min="8964" max="8966" width="8.54545454545454" style="352" customWidth="1"/>
    <col min="8967" max="8990" width="9.45454545454546" style="352" customWidth="1"/>
    <col min="8991" max="9216" width="9.18181818181818" style="352"/>
    <col min="9217" max="9217" width="5.72727272727273" style="352" customWidth="1"/>
    <col min="9218" max="9219" width="21.7272727272727" style="352" customWidth="1"/>
    <col min="9220" max="9222" width="8.54545454545454" style="352" customWidth="1"/>
    <col min="9223" max="9246" width="9.45454545454546" style="352" customWidth="1"/>
    <col min="9247" max="9472" width="9.18181818181818" style="352"/>
    <col min="9473" max="9473" width="5.72727272727273" style="352" customWidth="1"/>
    <col min="9474" max="9475" width="21.7272727272727" style="352" customWidth="1"/>
    <col min="9476" max="9478" width="8.54545454545454" style="352" customWidth="1"/>
    <col min="9479" max="9502" width="9.45454545454546" style="352" customWidth="1"/>
    <col min="9503" max="9728" width="9.18181818181818" style="352"/>
    <col min="9729" max="9729" width="5.72727272727273" style="352" customWidth="1"/>
    <col min="9730" max="9731" width="21.7272727272727" style="352" customWidth="1"/>
    <col min="9732" max="9734" width="8.54545454545454" style="352" customWidth="1"/>
    <col min="9735" max="9758" width="9.45454545454546" style="352" customWidth="1"/>
    <col min="9759" max="9984" width="9.18181818181818" style="352"/>
    <col min="9985" max="9985" width="5.72727272727273" style="352" customWidth="1"/>
    <col min="9986" max="9987" width="21.7272727272727" style="352" customWidth="1"/>
    <col min="9988" max="9990" width="8.54545454545454" style="352" customWidth="1"/>
    <col min="9991" max="10014" width="9.45454545454546" style="352" customWidth="1"/>
    <col min="10015" max="10240" width="9.18181818181818" style="352"/>
    <col min="10241" max="10241" width="5.72727272727273" style="352" customWidth="1"/>
    <col min="10242" max="10243" width="21.7272727272727" style="352" customWidth="1"/>
    <col min="10244" max="10246" width="8.54545454545454" style="352" customWidth="1"/>
    <col min="10247" max="10270" width="9.45454545454546" style="352" customWidth="1"/>
    <col min="10271" max="10496" width="9.18181818181818" style="352"/>
    <col min="10497" max="10497" width="5.72727272727273" style="352" customWidth="1"/>
    <col min="10498" max="10499" width="21.7272727272727" style="352" customWidth="1"/>
    <col min="10500" max="10502" width="8.54545454545454" style="352" customWidth="1"/>
    <col min="10503" max="10526" width="9.45454545454546" style="352" customWidth="1"/>
    <col min="10527" max="10752" width="9.18181818181818" style="352"/>
    <col min="10753" max="10753" width="5.72727272727273" style="352" customWidth="1"/>
    <col min="10754" max="10755" width="21.7272727272727" style="352" customWidth="1"/>
    <col min="10756" max="10758" width="8.54545454545454" style="352" customWidth="1"/>
    <col min="10759" max="10782" width="9.45454545454546" style="352" customWidth="1"/>
    <col min="10783" max="11008" width="9.18181818181818" style="352"/>
    <col min="11009" max="11009" width="5.72727272727273" style="352" customWidth="1"/>
    <col min="11010" max="11011" width="21.7272727272727" style="352" customWidth="1"/>
    <col min="11012" max="11014" width="8.54545454545454" style="352" customWidth="1"/>
    <col min="11015" max="11038" width="9.45454545454546" style="352" customWidth="1"/>
    <col min="11039" max="11264" width="9.18181818181818" style="352"/>
    <col min="11265" max="11265" width="5.72727272727273" style="352" customWidth="1"/>
    <col min="11266" max="11267" width="21.7272727272727" style="352" customWidth="1"/>
    <col min="11268" max="11270" width="8.54545454545454" style="352" customWidth="1"/>
    <col min="11271" max="11294" width="9.45454545454546" style="352" customWidth="1"/>
    <col min="11295" max="11520" width="9.18181818181818" style="352"/>
    <col min="11521" max="11521" width="5.72727272727273" style="352" customWidth="1"/>
    <col min="11522" max="11523" width="21.7272727272727" style="352" customWidth="1"/>
    <col min="11524" max="11526" width="8.54545454545454" style="352" customWidth="1"/>
    <col min="11527" max="11550" width="9.45454545454546" style="352" customWidth="1"/>
    <col min="11551" max="11776" width="9.18181818181818" style="352"/>
    <col min="11777" max="11777" width="5.72727272727273" style="352" customWidth="1"/>
    <col min="11778" max="11779" width="21.7272727272727" style="352" customWidth="1"/>
    <col min="11780" max="11782" width="8.54545454545454" style="352" customWidth="1"/>
    <col min="11783" max="11806" width="9.45454545454546" style="352" customWidth="1"/>
    <col min="11807" max="12032" width="9.18181818181818" style="352"/>
    <col min="12033" max="12033" width="5.72727272727273" style="352" customWidth="1"/>
    <col min="12034" max="12035" width="21.7272727272727" style="352" customWidth="1"/>
    <col min="12036" max="12038" width="8.54545454545454" style="352" customWidth="1"/>
    <col min="12039" max="12062" width="9.45454545454546" style="352" customWidth="1"/>
    <col min="12063" max="12288" width="9.18181818181818" style="352"/>
    <col min="12289" max="12289" width="5.72727272727273" style="352" customWidth="1"/>
    <col min="12290" max="12291" width="21.7272727272727" style="352" customWidth="1"/>
    <col min="12292" max="12294" width="8.54545454545454" style="352" customWidth="1"/>
    <col min="12295" max="12318" width="9.45454545454546" style="352" customWidth="1"/>
    <col min="12319" max="12544" width="9.18181818181818" style="352"/>
    <col min="12545" max="12545" width="5.72727272727273" style="352" customWidth="1"/>
    <col min="12546" max="12547" width="21.7272727272727" style="352" customWidth="1"/>
    <col min="12548" max="12550" width="8.54545454545454" style="352" customWidth="1"/>
    <col min="12551" max="12574" width="9.45454545454546" style="352" customWidth="1"/>
    <col min="12575" max="12800" width="9.18181818181818" style="352"/>
    <col min="12801" max="12801" width="5.72727272727273" style="352" customWidth="1"/>
    <col min="12802" max="12803" width="21.7272727272727" style="352" customWidth="1"/>
    <col min="12804" max="12806" width="8.54545454545454" style="352" customWidth="1"/>
    <col min="12807" max="12830" width="9.45454545454546" style="352" customWidth="1"/>
    <col min="12831" max="13056" width="9.18181818181818" style="352"/>
    <col min="13057" max="13057" width="5.72727272727273" style="352" customWidth="1"/>
    <col min="13058" max="13059" width="21.7272727272727" style="352" customWidth="1"/>
    <col min="13060" max="13062" width="8.54545454545454" style="352" customWidth="1"/>
    <col min="13063" max="13086" width="9.45454545454546" style="352" customWidth="1"/>
    <col min="13087" max="13312" width="9.18181818181818" style="352"/>
    <col min="13313" max="13313" width="5.72727272727273" style="352" customWidth="1"/>
    <col min="13314" max="13315" width="21.7272727272727" style="352" customWidth="1"/>
    <col min="13316" max="13318" width="8.54545454545454" style="352" customWidth="1"/>
    <col min="13319" max="13342" width="9.45454545454546" style="352" customWidth="1"/>
    <col min="13343" max="13568" width="9.18181818181818" style="352"/>
    <col min="13569" max="13569" width="5.72727272727273" style="352" customWidth="1"/>
    <col min="13570" max="13571" width="21.7272727272727" style="352" customWidth="1"/>
    <col min="13572" max="13574" width="8.54545454545454" style="352" customWidth="1"/>
    <col min="13575" max="13598" width="9.45454545454546" style="352" customWidth="1"/>
    <col min="13599" max="13824" width="9.18181818181818" style="352"/>
    <col min="13825" max="13825" width="5.72727272727273" style="352" customWidth="1"/>
    <col min="13826" max="13827" width="21.7272727272727" style="352" customWidth="1"/>
    <col min="13828" max="13830" width="8.54545454545454" style="352" customWidth="1"/>
    <col min="13831" max="13854" width="9.45454545454546" style="352" customWidth="1"/>
    <col min="13855" max="14080" width="9.18181818181818" style="352"/>
    <col min="14081" max="14081" width="5.72727272727273" style="352" customWidth="1"/>
    <col min="14082" max="14083" width="21.7272727272727" style="352" customWidth="1"/>
    <col min="14084" max="14086" width="8.54545454545454" style="352" customWidth="1"/>
    <col min="14087" max="14110" width="9.45454545454546" style="352" customWidth="1"/>
    <col min="14111" max="14336" width="9.18181818181818" style="352"/>
    <col min="14337" max="14337" width="5.72727272727273" style="352" customWidth="1"/>
    <col min="14338" max="14339" width="21.7272727272727" style="352" customWidth="1"/>
    <col min="14340" max="14342" width="8.54545454545454" style="352" customWidth="1"/>
    <col min="14343" max="14366" width="9.45454545454546" style="352" customWidth="1"/>
    <col min="14367" max="14592" width="9.18181818181818" style="352"/>
    <col min="14593" max="14593" width="5.72727272727273" style="352" customWidth="1"/>
    <col min="14594" max="14595" width="21.7272727272727" style="352" customWidth="1"/>
    <col min="14596" max="14598" width="8.54545454545454" style="352" customWidth="1"/>
    <col min="14599" max="14622" width="9.45454545454546" style="352" customWidth="1"/>
    <col min="14623" max="14848" width="9.18181818181818" style="352"/>
    <col min="14849" max="14849" width="5.72727272727273" style="352" customWidth="1"/>
    <col min="14850" max="14851" width="21.7272727272727" style="352" customWidth="1"/>
    <col min="14852" max="14854" width="8.54545454545454" style="352" customWidth="1"/>
    <col min="14855" max="14878" width="9.45454545454546" style="352" customWidth="1"/>
    <col min="14879" max="15104" width="9.18181818181818" style="352"/>
    <col min="15105" max="15105" width="5.72727272727273" style="352" customWidth="1"/>
    <col min="15106" max="15107" width="21.7272727272727" style="352" customWidth="1"/>
    <col min="15108" max="15110" width="8.54545454545454" style="352" customWidth="1"/>
    <col min="15111" max="15134" width="9.45454545454546" style="352" customWidth="1"/>
    <col min="15135" max="15360" width="9.18181818181818" style="352"/>
    <col min="15361" max="15361" width="5.72727272727273" style="352" customWidth="1"/>
    <col min="15362" max="15363" width="21.7272727272727" style="352" customWidth="1"/>
    <col min="15364" max="15366" width="8.54545454545454" style="352" customWidth="1"/>
    <col min="15367" max="15390" width="9.45454545454546" style="352" customWidth="1"/>
    <col min="15391" max="15616" width="9.18181818181818" style="352"/>
    <col min="15617" max="15617" width="5.72727272727273" style="352" customWidth="1"/>
    <col min="15618" max="15619" width="21.7272727272727" style="352" customWidth="1"/>
    <col min="15620" max="15622" width="8.54545454545454" style="352" customWidth="1"/>
    <col min="15623" max="15646" width="9.45454545454546" style="352" customWidth="1"/>
    <col min="15647" max="15872" width="9.18181818181818" style="352"/>
    <col min="15873" max="15873" width="5.72727272727273" style="352" customWidth="1"/>
    <col min="15874" max="15875" width="21.7272727272727" style="352" customWidth="1"/>
    <col min="15876" max="15878" width="8.54545454545454" style="352" customWidth="1"/>
    <col min="15879" max="15902" width="9.45454545454546" style="352" customWidth="1"/>
    <col min="15903" max="16128" width="9.18181818181818" style="352"/>
    <col min="16129" max="16129" width="5.72727272727273" style="352" customWidth="1"/>
    <col min="16130" max="16131" width="21.7272727272727" style="352" customWidth="1"/>
    <col min="16132" max="16134" width="8.54545454545454" style="352" customWidth="1"/>
    <col min="16135" max="16158" width="9.45454545454546" style="352" customWidth="1"/>
    <col min="16159" max="16384" width="9.18181818181818" style="352"/>
  </cols>
  <sheetData>
    <row r="1" ht="25.5" customHeight="1" spans="1:1">
      <c r="A1" s="483" t="s">
        <v>210</v>
      </c>
    </row>
    <row r="3" spans="1:30">
      <c r="A3" s="298" t="s">
        <v>211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</row>
    <row r="4" spans="1:30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300" t="str">
        <f>'[1]1'!$E$5</f>
        <v>KABUPATEN/KOTA</v>
      </c>
      <c r="N4" s="301" t="str">
        <f>'[1]1'!$F$5</f>
        <v>BUKITTINGGI</v>
      </c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</row>
    <row r="5" spans="1:30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300" t="str">
        <f>'[1]1'!$E$6</f>
        <v>TAHUN</v>
      </c>
      <c r="N5" s="301">
        <f>'[1]1'!$F$6</f>
        <v>2022</v>
      </c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</row>
    <row r="7" spans="1:30">
      <c r="A7" s="303" t="s">
        <v>22</v>
      </c>
      <c r="B7" s="303" t="s">
        <v>23</v>
      </c>
      <c r="C7" s="303" t="s">
        <v>187</v>
      </c>
      <c r="D7" s="353" t="s">
        <v>212</v>
      </c>
      <c r="E7" s="353"/>
      <c r="F7" s="353"/>
      <c r="G7" s="354" t="s">
        <v>213</v>
      </c>
      <c r="H7" s="355"/>
      <c r="I7" s="355"/>
      <c r="J7" s="355"/>
      <c r="K7" s="355"/>
      <c r="L7" s="355"/>
      <c r="M7" s="354"/>
      <c r="N7" s="355"/>
      <c r="O7" s="377"/>
      <c r="P7" s="355"/>
      <c r="Q7" s="355"/>
      <c r="R7" s="355"/>
      <c r="S7" s="354"/>
      <c r="T7" s="355"/>
      <c r="U7" s="377"/>
      <c r="V7" s="355"/>
      <c r="W7" s="355"/>
      <c r="X7" s="355"/>
      <c r="Y7" s="354"/>
      <c r="Z7" s="355"/>
      <c r="AA7" s="377"/>
      <c r="AB7" s="355"/>
      <c r="AC7" s="355"/>
      <c r="AD7" s="377"/>
    </row>
    <row r="8" spans="1:30">
      <c r="A8" s="356"/>
      <c r="B8" s="356"/>
      <c r="C8" s="356"/>
      <c r="D8" s="310"/>
      <c r="E8" s="310"/>
      <c r="F8" s="310"/>
      <c r="G8" s="357" t="s">
        <v>214</v>
      </c>
      <c r="H8" s="358"/>
      <c r="I8" s="358"/>
      <c r="J8" s="358"/>
      <c r="K8" s="358"/>
      <c r="L8" s="378"/>
      <c r="M8" s="357" t="s">
        <v>215</v>
      </c>
      <c r="N8" s="358"/>
      <c r="O8" s="378"/>
      <c r="P8" s="358"/>
      <c r="Q8" s="358"/>
      <c r="R8" s="378"/>
      <c r="S8" s="357" t="s">
        <v>216</v>
      </c>
      <c r="T8" s="358"/>
      <c r="U8" s="378"/>
      <c r="V8" s="358"/>
      <c r="W8" s="358"/>
      <c r="X8" s="378"/>
      <c r="Y8" s="357" t="s">
        <v>217</v>
      </c>
      <c r="Z8" s="358"/>
      <c r="AA8" s="378"/>
      <c r="AB8" s="358"/>
      <c r="AC8" s="358"/>
      <c r="AD8" s="378"/>
    </row>
    <row r="9" spans="1:30">
      <c r="A9" s="356"/>
      <c r="B9" s="356"/>
      <c r="C9" s="356"/>
      <c r="D9" s="310"/>
      <c r="E9" s="310"/>
      <c r="F9" s="310"/>
      <c r="G9" s="359" t="s">
        <v>12</v>
      </c>
      <c r="H9" s="360"/>
      <c r="I9" s="359" t="s">
        <v>13</v>
      </c>
      <c r="J9" s="360"/>
      <c r="K9" s="359" t="s">
        <v>14</v>
      </c>
      <c r="L9" s="360"/>
      <c r="M9" s="359" t="s">
        <v>12</v>
      </c>
      <c r="N9" s="360"/>
      <c r="O9" s="379" t="s">
        <v>13</v>
      </c>
      <c r="P9" s="360"/>
      <c r="Q9" s="359" t="s">
        <v>14</v>
      </c>
      <c r="R9" s="360"/>
      <c r="S9" s="359" t="s">
        <v>12</v>
      </c>
      <c r="T9" s="360"/>
      <c r="U9" s="379" t="s">
        <v>13</v>
      </c>
      <c r="V9" s="360"/>
      <c r="W9" s="359" t="s">
        <v>14</v>
      </c>
      <c r="X9" s="360"/>
      <c r="Y9" s="359" t="s">
        <v>12</v>
      </c>
      <c r="Z9" s="360"/>
      <c r="AA9" s="379" t="s">
        <v>13</v>
      </c>
      <c r="AB9" s="360"/>
      <c r="AC9" s="359" t="s">
        <v>14</v>
      </c>
      <c r="AD9" s="391"/>
    </row>
    <row r="10" spans="1:30">
      <c r="A10" s="307"/>
      <c r="B10" s="307"/>
      <c r="C10" s="307"/>
      <c r="D10" s="308" t="s">
        <v>12</v>
      </c>
      <c r="E10" s="308" t="s">
        <v>13</v>
      </c>
      <c r="F10" s="308" t="s">
        <v>193</v>
      </c>
      <c r="G10" s="308" t="s">
        <v>19</v>
      </c>
      <c r="H10" s="308" t="s">
        <v>31</v>
      </c>
      <c r="I10" s="308" t="s">
        <v>19</v>
      </c>
      <c r="J10" s="308" t="s">
        <v>31</v>
      </c>
      <c r="K10" s="308" t="s">
        <v>19</v>
      </c>
      <c r="L10" s="308" t="s">
        <v>31</v>
      </c>
      <c r="M10" s="308" t="s">
        <v>19</v>
      </c>
      <c r="N10" s="308" t="s">
        <v>31</v>
      </c>
      <c r="O10" s="308" t="s">
        <v>19</v>
      </c>
      <c r="P10" s="380" t="s">
        <v>31</v>
      </c>
      <c r="Q10" s="308" t="s">
        <v>19</v>
      </c>
      <c r="R10" s="308" t="s">
        <v>31</v>
      </c>
      <c r="S10" s="308" t="s">
        <v>19</v>
      </c>
      <c r="T10" s="308" t="s">
        <v>31</v>
      </c>
      <c r="U10" s="308" t="s">
        <v>19</v>
      </c>
      <c r="V10" s="380" t="s">
        <v>31</v>
      </c>
      <c r="W10" s="308" t="s">
        <v>19</v>
      </c>
      <c r="X10" s="308" t="s">
        <v>31</v>
      </c>
      <c r="Y10" s="308" t="s">
        <v>19</v>
      </c>
      <c r="Z10" s="308" t="s">
        <v>31</v>
      </c>
      <c r="AA10" s="308" t="s">
        <v>19</v>
      </c>
      <c r="AB10" s="380" t="s">
        <v>31</v>
      </c>
      <c r="AC10" s="308" t="s">
        <v>19</v>
      </c>
      <c r="AD10" s="308" t="s">
        <v>31</v>
      </c>
    </row>
    <row r="11" s="351" customFormat="1" ht="11.5" spans="1:30">
      <c r="A11" s="311">
        <v>1</v>
      </c>
      <c r="B11" s="311">
        <v>2</v>
      </c>
      <c r="C11" s="311">
        <v>3</v>
      </c>
      <c r="D11" s="311">
        <v>4</v>
      </c>
      <c r="E11" s="311">
        <v>5</v>
      </c>
      <c r="F11" s="311">
        <v>6</v>
      </c>
      <c r="G11" s="311">
        <v>7</v>
      </c>
      <c r="H11" s="311">
        <v>8</v>
      </c>
      <c r="I11" s="311">
        <v>9</v>
      </c>
      <c r="J11" s="311">
        <v>10</v>
      </c>
      <c r="K11" s="311">
        <v>11</v>
      </c>
      <c r="L11" s="311">
        <v>12</v>
      </c>
      <c r="M11" s="311">
        <v>13</v>
      </c>
      <c r="N11" s="311">
        <v>14</v>
      </c>
      <c r="O11" s="311">
        <v>15</v>
      </c>
      <c r="P11" s="381">
        <v>16</v>
      </c>
      <c r="Q11" s="311">
        <v>17</v>
      </c>
      <c r="R11" s="311">
        <v>18</v>
      </c>
      <c r="S11" s="311">
        <v>19</v>
      </c>
      <c r="T11" s="311">
        <v>20</v>
      </c>
      <c r="U11" s="311">
        <v>21</v>
      </c>
      <c r="V11" s="311">
        <v>22</v>
      </c>
      <c r="W11" s="311">
        <v>23</v>
      </c>
      <c r="X11" s="311">
        <v>24</v>
      </c>
      <c r="Y11" s="311">
        <v>25</v>
      </c>
      <c r="Z11" s="311">
        <v>26</v>
      </c>
      <c r="AA11" s="311">
        <v>27</v>
      </c>
      <c r="AB11" s="311">
        <v>28</v>
      </c>
      <c r="AC11" s="311">
        <v>29</v>
      </c>
      <c r="AD11" s="311">
        <v>30</v>
      </c>
    </row>
    <row r="12" spans="1:30">
      <c r="A12" s="313">
        <v>1</v>
      </c>
      <c r="B12" s="314" t="str">
        <f>'[1]9'!B9</f>
        <v>Guguk Panjang</v>
      </c>
      <c r="C12" s="314" t="str">
        <f>'[1]9'!C9</f>
        <v>Guguk Panjang</v>
      </c>
      <c r="D12" s="361">
        <f>'[1]40'!D11</f>
        <v>270</v>
      </c>
      <c r="E12" s="361">
        <f>'[1]40'!E11</f>
        <v>286</v>
      </c>
      <c r="F12" s="362">
        <f>SUM(D12:E12)</f>
        <v>556</v>
      </c>
      <c r="G12" s="362">
        <v>166</v>
      </c>
      <c r="H12" s="363">
        <f>G12/D12*100</f>
        <v>61.4814814814815</v>
      </c>
      <c r="I12" s="362">
        <v>167</v>
      </c>
      <c r="J12" s="363">
        <f t="shared" ref="J12:J19" si="0">I12/E12*100</f>
        <v>58.3916083916084</v>
      </c>
      <c r="K12" s="362">
        <f t="shared" ref="K12:K19" si="1">SUM(G12,I12)</f>
        <v>333</v>
      </c>
      <c r="L12" s="363">
        <f t="shared" ref="L12:L19" si="2">K12/F12*100</f>
        <v>59.8920863309353</v>
      </c>
      <c r="M12" s="362">
        <v>163</v>
      </c>
      <c r="N12" s="363">
        <f t="shared" ref="N12:N19" si="3">M12/D12*100</f>
        <v>60.3703703703704</v>
      </c>
      <c r="O12" s="362">
        <v>167</v>
      </c>
      <c r="P12" s="382">
        <f t="shared" ref="P12:P19" si="4">O12/E12*100</f>
        <v>58.3916083916084</v>
      </c>
      <c r="Q12" s="362">
        <f t="shared" ref="Q12:Q19" si="5">SUM(M12,O12)</f>
        <v>330</v>
      </c>
      <c r="R12" s="363">
        <f t="shared" ref="R12:R19" si="6">Q12/F12*100</f>
        <v>59.3525179856115</v>
      </c>
      <c r="S12" s="362">
        <v>167</v>
      </c>
      <c r="T12" s="363">
        <f>S12/D12*100</f>
        <v>61.8518518518518</v>
      </c>
      <c r="U12" s="362">
        <v>171</v>
      </c>
      <c r="V12" s="382">
        <f>U12/E12*100</f>
        <v>59.7902097902098</v>
      </c>
      <c r="W12" s="362">
        <f t="shared" ref="W12:W19" si="7">SUM(S12,U12)</f>
        <v>338</v>
      </c>
      <c r="X12" s="363">
        <f>W12/F12*100</f>
        <v>60.7913669064748</v>
      </c>
      <c r="Y12" s="362">
        <v>156</v>
      </c>
      <c r="Z12" s="363">
        <f>Y12/D12*100</f>
        <v>57.7777777777778</v>
      </c>
      <c r="AA12" s="362">
        <v>167</v>
      </c>
      <c r="AB12" s="382">
        <f>AA12/E12*100</f>
        <v>58.3916083916084</v>
      </c>
      <c r="AC12" s="362">
        <f>SUM(Y12,AA12)</f>
        <v>323</v>
      </c>
      <c r="AD12" s="363">
        <f>AC12/F12*100</f>
        <v>58.0935251798561</v>
      </c>
    </row>
    <row r="13" spans="1:30">
      <c r="A13" s="319">
        <v>2</v>
      </c>
      <c r="B13" s="314">
        <f>'[1]9'!B10</f>
        <v>0</v>
      </c>
      <c r="C13" s="314" t="str">
        <f>'[1]9'!C10</f>
        <v>Rasimah Ahmad</v>
      </c>
      <c r="D13" s="361">
        <f>'[1]40'!D12</f>
        <v>165</v>
      </c>
      <c r="E13" s="361">
        <f>'[1]40'!E12</f>
        <v>171</v>
      </c>
      <c r="F13" s="362">
        <f t="shared" ref="F13:F19" si="8">SUM(D13:E13)</f>
        <v>336</v>
      </c>
      <c r="G13" s="362">
        <v>135</v>
      </c>
      <c r="H13" s="363">
        <f t="shared" ref="H13:H19" si="9">G13/D13*100</f>
        <v>81.8181818181818</v>
      </c>
      <c r="I13" s="362">
        <v>126</v>
      </c>
      <c r="J13" s="363">
        <f t="shared" si="0"/>
        <v>73.6842105263158</v>
      </c>
      <c r="K13" s="362">
        <f t="shared" si="1"/>
        <v>261</v>
      </c>
      <c r="L13" s="363">
        <f t="shared" si="2"/>
        <v>77.6785714285714</v>
      </c>
      <c r="M13" s="362">
        <v>134</v>
      </c>
      <c r="N13" s="363">
        <f t="shared" si="3"/>
        <v>81.2121212121212</v>
      </c>
      <c r="O13" s="362">
        <v>126</v>
      </c>
      <c r="P13" s="382">
        <f t="shared" si="4"/>
        <v>73.6842105263158</v>
      </c>
      <c r="Q13" s="362">
        <f t="shared" si="5"/>
        <v>260</v>
      </c>
      <c r="R13" s="363">
        <f t="shared" si="6"/>
        <v>77.3809523809524</v>
      </c>
      <c r="S13" s="362">
        <v>133</v>
      </c>
      <c r="T13" s="363">
        <f t="shared" ref="T13:T19" si="10">S13/D13*100</f>
        <v>80.6060606060606</v>
      </c>
      <c r="U13" s="362">
        <v>133</v>
      </c>
      <c r="V13" s="382">
        <f t="shared" ref="V13" si="11">U13/E13*100</f>
        <v>77.7777777777778</v>
      </c>
      <c r="W13" s="362">
        <f t="shared" si="7"/>
        <v>266</v>
      </c>
      <c r="X13" s="363">
        <f t="shared" ref="X13:X17" si="12">W13/F13*100</f>
        <v>79.1666666666667</v>
      </c>
      <c r="Y13" s="362">
        <v>133</v>
      </c>
      <c r="Z13" s="363">
        <f>Y13/D13*100</f>
        <v>80.6060606060606</v>
      </c>
      <c r="AA13" s="362">
        <v>129</v>
      </c>
      <c r="AB13" s="382">
        <f t="shared" ref="AB13:AB16" si="13">AA13/E13*100</f>
        <v>75.4385964912281</v>
      </c>
      <c r="AC13" s="362">
        <f t="shared" ref="AC13:AC19" si="14">SUM(Y13,AA13)</f>
        <v>262</v>
      </c>
      <c r="AD13" s="363">
        <f t="shared" ref="AD13:AD19" si="15">AC13/F13*100</f>
        <v>77.9761904761905</v>
      </c>
    </row>
    <row r="14" spans="1:30">
      <c r="A14" s="319"/>
      <c r="B14" s="314"/>
      <c r="C14" s="314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</row>
    <row r="15" spans="1:30">
      <c r="A15" s="313">
        <v>3</v>
      </c>
      <c r="B15" s="314" t="str">
        <f>'[1]9'!B11</f>
        <v>Aur Birugo Tigo Baleh</v>
      </c>
      <c r="C15" s="314" t="str">
        <f>'[1]9'!C11</f>
        <v>Tigo Baleh</v>
      </c>
      <c r="D15" s="361">
        <f>'[1]40'!D13</f>
        <v>260</v>
      </c>
      <c r="E15" s="361">
        <f>'[1]40'!E13</f>
        <v>296</v>
      </c>
      <c r="F15" s="362">
        <f t="shared" si="8"/>
        <v>556</v>
      </c>
      <c r="G15" s="362">
        <v>199</v>
      </c>
      <c r="H15" s="363">
        <f t="shared" si="9"/>
        <v>76.5384615384615</v>
      </c>
      <c r="I15" s="362">
        <v>196</v>
      </c>
      <c r="J15" s="363">
        <f t="shared" si="0"/>
        <v>66.2162162162162</v>
      </c>
      <c r="K15" s="362">
        <f t="shared" si="1"/>
        <v>395</v>
      </c>
      <c r="L15" s="363">
        <f t="shared" si="2"/>
        <v>71.0431654676259</v>
      </c>
      <c r="M15" s="362">
        <v>198</v>
      </c>
      <c r="N15" s="363">
        <f t="shared" si="3"/>
        <v>76.1538461538461</v>
      </c>
      <c r="O15" s="362">
        <v>197</v>
      </c>
      <c r="P15" s="382">
        <f t="shared" si="4"/>
        <v>66.5540540540541</v>
      </c>
      <c r="Q15" s="362">
        <f t="shared" si="5"/>
        <v>395</v>
      </c>
      <c r="R15" s="363">
        <f t="shared" si="6"/>
        <v>71.0431654676259</v>
      </c>
      <c r="S15" s="362">
        <v>169</v>
      </c>
      <c r="T15" s="363">
        <f t="shared" si="10"/>
        <v>65</v>
      </c>
      <c r="U15" s="362">
        <v>192</v>
      </c>
      <c r="V15" s="382">
        <f>U15/E15*100</f>
        <v>64.8648648648649</v>
      </c>
      <c r="W15" s="362">
        <f t="shared" si="7"/>
        <v>361</v>
      </c>
      <c r="X15" s="363">
        <f t="shared" si="12"/>
        <v>64.9280575539568</v>
      </c>
      <c r="Y15" s="362">
        <v>167</v>
      </c>
      <c r="Z15" s="363">
        <f t="shared" ref="Z15:Z19" si="16">Y15/D15*100</f>
        <v>64.2307692307692</v>
      </c>
      <c r="AA15" s="362">
        <v>190</v>
      </c>
      <c r="AB15" s="382">
        <f t="shared" si="13"/>
        <v>64.1891891891892</v>
      </c>
      <c r="AC15" s="362">
        <f t="shared" si="14"/>
        <v>357</v>
      </c>
      <c r="AD15" s="363">
        <f t="shared" si="15"/>
        <v>64.2086330935252</v>
      </c>
    </row>
    <row r="16" spans="1:30">
      <c r="A16" s="319">
        <v>4</v>
      </c>
      <c r="B16" s="314" t="str">
        <f>'[1]9'!B12</f>
        <v>Mandiangin Koto Selayan</v>
      </c>
      <c r="C16" s="314" t="str">
        <f>'[1]9'!C12</f>
        <v>Mandiangin</v>
      </c>
      <c r="D16" s="361">
        <f>'[1]40'!D14</f>
        <v>302</v>
      </c>
      <c r="E16" s="361">
        <f>'[1]40'!E14</f>
        <v>274</v>
      </c>
      <c r="F16" s="362">
        <f t="shared" si="8"/>
        <v>576</v>
      </c>
      <c r="G16" s="362">
        <v>119</v>
      </c>
      <c r="H16" s="363">
        <f t="shared" si="9"/>
        <v>39.4039735099338</v>
      </c>
      <c r="I16" s="362">
        <v>95</v>
      </c>
      <c r="J16" s="363">
        <f t="shared" si="0"/>
        <v>34.6715328467153</v>
      </c>
      <c r="K16" s="362">
        <f t="shared" si="1"/>
        <v>214</v>
      </c>
      <c r="L16" s="363">
        <f t="shared" si="2"/>
        <v>37.1527777777778</v>
      </c>
      <c r="M16" s="362">
        <v>120</v>
      </c>
      <c r="N16" s="363">
        <f t="shared" si="3"/>
        <v>39.7350993377483</v>
      </c>
      <c r="O16" s="362">
        <v>94</v>
      </c>
      <c r="P16" s="382">
        <f t="shared" si="4"/>
        <v>34.3065693430657</v>
      </c>
      <c r="Q16" s="362">
        <f t="shared" si="5"/>
        <v>214</v>
      </c>
      <c r="R16" s="363">
        <f t="shared" si="6"/>
        <v>37.1527777777778</v>
      </c>
      <c r="S16" s="362">
        <v>127</v>
      </c>
      <c r="T16" s="363">
        <f t="shared" si="10"/>
        <v>42.0529801324503</v>
      </c>
      <c r="U16" s="362">
        <v>118</v>
      </c>
      <c r="V16" s="382">
        <f t="shared" ref="V16:V19" si="17">U16/E16*100</f>
        <v>43.0656934306569</v>
      </c>
      <c r="W16" s="362">
        <f t="shared" si="7"/>
        <v>245</v>
      </c>
      <c r="X16" s="363">
        <f t="shared" si="12"/>
        <v>42.5347222222222</v>
      </c>
      <c r="Y16" s="362">
        <v>126</v>
      </c>
      <c r="Z16" s="363">
        <f t="shared" si="16"/>
        <v>41.7218543046358</v>
      </c>
      <c r="AA16" s="362">
        <v>117</v>
      </c>
      <c r="AB16" s="382">
        <f t="shared" si="13"/>
        <v>42.7007299270073</v>
      </c>
      <c r="AC16" s="362">
        <f t="shared" si="14"/>
        <v>243</v>
      </c>
      <c r="AD16" s="363">
        <f t="shared" si="15"/>
        <v>42.1875</v>
      </c>
    </row>
    <row r="17" spans="1:30">
      <c r="A17" s="313">
        <v>5</v>
      </c>
      <c r="B17" s="314">
        <f>'[1]9'!B13</f>
        <v>0</v>
      </c>
      <c r="C17" s="314" t="str">
        <f>'[1]9'!C13</f>
        <v>Nilam Sari</v>
      </c>
      <c r="D17" s="361">
        <v>153</v>
      </c>
      <c r="E17" s="361">
        <v>148</v>
      </c>
      <c r="F17" s="362">
        <f t="shared" si="8"/>
        <v>301</v>
      </c>
      <c r="G17" s="362">
        <v>105</v>
      </c>
      <c r="H17" s="363">
        <f t="shared" si="9"/>
        <v>68.6274509803922</v>
      </c>
      <c r="I17" s="362">
        <v>96</v>
      </c>
      <c r="J17" s="363">
        <f t="shared" si="0"/>
        <v>64.8648648648649</v>
      </c>
      <c r="K17" s="362">
        <f t="shared" si="1"/>
        <v>201</v>
      </c>
      <c r="L17" s="363">
        <f t="shared" si="2"/>
        <v>66.7774086378738</v>
      </c>
      <c r="M17" s="362">
        <v>105</v>
      </c>
      <c r="N17" s="363">
        <f t="shared" si="3"/>
        <v>68.6274509803922</v>
      </c>
      <c r="O17" s="362">
        <v>96</v>
      </c>
      <c r="P17" s="382">
        <f t="shared" ref="P17" si="18">O17/E17*100</f>
        <v>64.8648648648649</v>
      </c>
      <c r="Q17" s="362">
        <f t="shared" si="5"/>
        <v>201</v>
      </c>
      <c r="R17" s="363">
        <f t="shared" si="6"/>
        <v>66.7774086378738</v>
      </c>
      <c r="S17" s="362">
        <v>89</v>
      </c>
      <c r="T17" s="363">
        <f t="shared" si="10"/>
        <v>58.1699346405229</v>
      </c>
      <c r="U17" s="362">
        <v>80</v>
      </c>
      <c r="V17" s="382">
        <f t="shared" si="17"/>
        <v>54.0540540540541</v>
      </c>
      <c r="W17" s="362">
        <f t="shared" si="7"/>
        <v>169</v>
      </c>
      <c r="X17" s="363">
        <f t="shared" si="12"/>
        <v>56.1461794019934</v>
      </c>
      <c r="Y17" s="362">
        <v>64</v>
      </c>
      <c r="Z17" s="363">
        <f t="shared" si="16"/>
        <v>41.8300653594771</v>
      </c>
      <c r="AA17" s="362">
        <v>64</v>
      </c>
      <c r="AB17" s="382">
        <f t="shared" ref="AB17:AB18" si="19">AA17/E17*100</f>
        <v>43.2432432432432</v>
      </c>
      <c r="AC17" s="362">
        <f t="shared" si="14"/>
        <v>128</v>
      </c>
      <c r="AD17" s="363">
        <f t="shared" si="15"/>
        <v>42.5249169435216</v>
      </c>
    </row>
    <row r="18" spans="1:30">
      <c r="A18" s="319">
        <v>6</v>
      </c>
      <c r="B18" s="314">
        <f>'[1]9'!B14</f>
        <v>0</v>
      </c>
      <c r="C18" s="314" t="str">
        <f>'[1]9'!C14</f>
        <v>Gulai Bancah</v>
      </c>
      <c r="D18" s="361">
        <f>'[1]40'!D16</f>
        <v>51</v>
      </c>
      <c r="E18" s="361">
        <f>'[1]40'!E16</f>
        <v>61</v>
      </c>
      <c r="F18" s="362">
        <f t="shared" si="8"/>
        <v>112</v>
      </c>
      <c r="G18" s="362">
        <v>46</v>
      </c>
      <c r="H18" s="363">
        <f t="shared" si="9"/>
        <v>90.1960784313726</v>
      </c>
      <c r="I18" s="362">
        <v>47</v>
      </c>
      <c r="J18" s="363">
        <f t="shared" si="0"/>
        <v>77.0491803278689</v>
      </c>
      <c r="K18" s="362">
        <f t="shared" si="1"/>
        <v>93</v>
      </c>
      <c r="L18" s="363">
        <f t="shared" si="2"/>
        <v>83.0357142857143</v>
      </c>
      <c r="M18" s="362">
        <v>47</v>
      </c>
      <c r="N18" s="363">
        <f t="shared" si="3"/>
        <v>92.156862745098</v>
      </c>
      <c r="O18" s="362">
        <v>46</v>
      </c>
      <c r="P18" s="382">
        <f t="shared" si="4"/>
        <v>75.4098360655738</v>
      </c>
      <c r="Q18" s="362">
        <f t="shared" si="5"/>
        <v>93</v>
      </c>
      <c r="R18" s="363">
        <f t="shared" si="6"/>
        <v>83.0357142857143</v>
      </c>
      <c r="S18" s="362">
        <v>43</v>
      </c>
      <c r="T18" s="363">
        <f t="shared" si="10"/>
        <v>84.3137254901961</v>
      </c>
      <c r="U18" s="362">
        <v>46</v>
      </c>
      <c r="V18" s="382">
        <f t="shared" si="17"/>
        <v>75.4098360655738</v>
      </c>
      <c r="W18" s="362">
        <f t="shared" si="7"/>
        <v>89</v>
      </c>
      <c r="X18" s="363">
        <f t="shared" ref="X18:X19" si="20">W18/F18*100</f>
        <v>79.4642857142857</v>
      </c>
      <c r="Y18" s="362">
        <v>43</v>
      </c>
      <c r="Z18" s="363">
        <f t="shared" si="16"/>
        <v>84.3137254901961</v>
      </c>
      <c r="AA18" s="362">
        <v>46</v>
      </c>
      <c r="AB18" s="382">
        <f t="shared" si="19"/>
        <v>75.4098360655738</v>
      </c>
      <c r="AC18" s="362">
        <f t="shared" si="14"/>
        <v>89</v>
      </c>
      <c r="AD18" s="363">
        <f t="shared" si="15"/>
        <v>79.4642857142857</v>
      </c>
    </row>
    <row r="19" spans="1:30">
      <c r="A19" s="313">
        <v>7</v>
      </c>
      <c r="B19" s="314">
        <f>'[1]9'!B15</f>
        <v>0</v>
      </c>
      <c r="C19" s="314" t="str">
        <f>'[1]9'!C15</f>
        <v>Plus Mandiangin </v>
      </c>
      <c r="D19" s="361">
        <f>'[2]40'!D17</f>
        <v>139</v>
      </c>
      <c r="E19" s="361">
        <f>'[2]40'!E17</f>
        <v>143</v>
      </c>
      <c r="F19" s="362">
        <f t="shared" si="8"/>
        <v>282</v>
      </c>
      <c r="G19" s="362">
        <v>94</v>
      </c>
      <c r="H19" s="363">
        <f t="shared" si="9"/>
        <v>67.6258992805755</v>
      </c>
      <c r="I19" s="362">
        <v>87</v>
      </c>
      <c r="J19" s="363">
        <f t="shared" si="0"/>
        <v>60.8391608391608</v>
      </c>
      <c r="K19" s="362">
        <f t="shared" si="1"/>
        <v>181</v>
      </c>
      <c r="L19" s="363">
        <f t="shared" si="2"/>
        <v>64.1843971631206</v>
      </c>
      <c r="M19" s="362">
        <v>94</v>
      </c>
      <c r="N19" s="363">
        <f t="shared" si="3"/>
        <v>67.6258992805755</v>
      </c>
      <c r="O19" s="362">
        <v>87</v>
      </c>
      <c r="P19" s="382">
        <f t="shared" si="4"/>
        <v>60.8391608391608</v>
      </c>
      <c r="Q19" s="362">
        <f t="shared" si="5"/>
        <v>181</v>
      </c>
      <c r="R19" s="363">
        <f t="shared" si="6"/>
        <v>64.1843971631206</v>
      </c>
      <c r="S19" s="362">
        <v>82</v>
      </c>
      <c r="T19" s="363">
        <f t="shared" si="10"/>
        <v>58.9928057553957</v>
      </c>
      <c r="U19" s="362">
        <v>70</v>
      </c>
      <c r="V19" s="382">
        <f t="shared" si="17"/>
        <v>48.951048951049</v>
      </c>
      <c r="W19" s="362">
        <f t="shared" si="7"/>
        <v>152</v>
      </c>
      <c r="X19" s="363">
        <f t="shared" si="20"/>
        <v>53.9007092198582</v>
      </c>
      <c r="Y19" s="362">
        <v>82</v>
      </c>
      <c r="Z19" s="363">
        <f t="shared" si="16"/>
        <v>58.9928057553957</v>
      </c>
      <c r="AA19" s="362">
        <v>70</v>
      </c>
      <c r="AB19" s="382">
        <f t="shared" ref="AB19" si="21">AA19/E19*100</f>
        <v>48.951048951049</v>
      </c>
      <c r="AC19" s="362">
        <f t="shared" si="14"/>
        <v>152</v>
      </c>
      <c r="AD19" s="363">
        <f t="shared" si="15"/>
        <v>53.9007092198582</v>
      </c>
    </row>
    <row r="20" spans="1:30">
      <c r="A20" s="331"/>
      <c r="B20" s="331"/>
      <c r="C20" s="331"/>
      <c r="D20" s="362"/>
      <c r="E20" s="362"/>
      <c r="F20" s="362"/>
      <c r="G20" s="362"/>
      <c r="H20" s="363"/>
      <c r="I20" s="362"/>
      <c r="J20" s="363"/>
      <c r="K20" s="362"/>
      <c r="L20" s="363"/>
      <c r="M20" s="362"/>
      <c r="N20" s="363"/>
      <c r="O20" s="362"/>
      <c r="P20" s="382"/>
      <c r="Q20" s="362"/>
      <c r="R20" s="363"/>
      <c r="S20" s="362"/>
      <c r="T20" s="363"/>
      <c r="U20" s="362"/>
      <c r="V20" s="382"/>
      <c r="W20" s="362"/>
      <c r="X20" s="363"/>
      <c r="Y20" s="362"/>
      <c r="Z20" s="362"/>
      <c r="AA20" s="362"/>
      <c r="AB20" s="362"/>
      <c r="AC20" s="362"/>
      <c r="AD20" s="362"/>
    </row>
    <row r="21" spans="1:30">
      <c r="A21" s="331"/>
      <c r="B21" s="331"/>
      <c r="C21" s="331"/>
      <c r="D21" s="362"/>
      <c r="E21" s="362"/>
      <c r="F21" s="362"/>
      <c r="G21" s="362"/>
      <c r="H21" s="364"/>
      <c r="I21" s="383"/>
      <c r="J21" s="364"/>
      <c r="K21" s="362"/>
      <c r="L21" s="364"/>
      <c r="M21" s="383"/>
      <c r="N21" s="364"/>
      <c r="O21" s="383"/>
      <c r="P21" s="384"/>
      <c r="Q21" s="362"/>
      <c r="R21" s="364"/>
      <c r="S21" s="383"/>
      <c r="T21" s="364"/>
      <c r="U21" s="383"/>
      <c r="V21" s="384"/>
      <c r="W21" s="362"/>
      <c r="X21" s="364"/>
      <c r="Y21" s="383"/>
      <c r="Z21" s="364"/>
      <c r="AA21" s="383"/>
      <c r="AB21" s="384"/>
      <c r="AC21" s="362"/>
      <c r="AD21" s="364"/>
    </row>
    <row r="22" ht="16.25" spans="1:30">
      <c r="A22" s="332" t="s">
        <v>36</v>
      </c>
      <c r="B22" s="332"/>
      <c r="C22" s="332"/>
      <c r="D22" s="365">
        <f>SUM(D12:D21)</f>
        <v>1340</v>
      </c>
      <c r="E22" s="365">
        <f>SUM(E12:E21)</f>
        <v>1379</v>
      </c>
      <c r="F22" s="365">
        <f>SUM(F12:F21)</f>
        <v>2719</v>
      </c>
      <c r="G22" s="365">
        <f>SUM(G12:G21)</f>
        <v>864</v>
      </c>
      <c r="H22" s="366">
        <f>G22/D22*100</f>
        <v>64.4776119402985</v>
      </c>
      <c r="I22" s="365">
        <f>SUM(I12:I21)</f>
        <v>814</v>
      </c>
      <c r="J22" s="366">
        <f>I22/E22*100</f>
        <v>59.0282813633067</v>
      </c>
      <c r="K22" s="365">
        <f>SUM(K12:K21)</f>
        <v>1678</v>
      </c>
      <c r="L22" s="366">
        <f>K22/F22*100</f>
        <v>61.7138653916881</v>
      </c>
      <c r="M22" s="365">
        <f>SUM(M12:M21)</f>
        <v>861</v>
      </c>
      <c r="N22" s="366">
        <f>M22/D22*100</f>
        <v>64.2537313432836</v>
      </c>
      <c r="O22" s="365">
        <f>SUM(O12:O21)</f>
        <v>813</v>
      </c>
      <c r="P22" s="385">
        <f>O22/E22*100</f>
        <v>58.9557650471356</v>
      </c>
      <c r="Q22" s="365">
        <f>SUM(Q12:Q21)</f>
        <v>1674</v>
      </c>
      <c r="R22" s="366">
        <f>Q22/F22*100</f>
        <v>61.5667524825303</v>
      </c>
      <c r="S22" s="365">
        <f>SUM(S12:S21)</f>
        <v>810</v>
      </c>
      <c r="T22" s="366">
        <f>S22/D22*100</f>
        <v>60.4477611940298</v>
      </c>
      <c r="U22" s="365">
        <f>SUM(U12:U21)</f>
        <v>810</v>
      </c>
      <c r="V22" s="385">
        <f>U22/E22*100</f>
        <v>58.7382160986222</v>
      </c>
      <c r="W22" s="365">
        <f>SUM(W12:W21)</f>
        <v>1620</v>
      </c>
      <c r="X22" s="366">
        <f>W22/F22*100</f>
        <v>59.5807282089003</v>
      </c>
      <c r="Y22" s="365">
        <f>SUM(Y12:Y21)</f>
        <v>771</v>
      </c>
      <c r="Z22" s="366">
        <f>Y22/D22*100</f>
        <v>57.5373134328358</v>
      </c>
      <c r="AA22" s="365">
        <f>SUM(AA12:AA21)</f>
        <v>783</v>
      </c>
      <c r="AB22" s="366">
        <f>AA22/E22*100</f>
        <v>56.7802755620014</v>
      </c>
      <c r="AC22" s="365">
        <f>SUM(AC12:AC21)</f>
        <v>1554</v>
      </c>
      <c r="AD22" s="366">
        <f>AC22/F22*100</f>
        <v>57.153365207797</v>
      </c>
    </row>
    <row r="23" spans="1:5">
      <c r="A23" s="367"/>
      <c r="B23" s="367"/>
      <c r="C23" s="367"/>
      <c r="D23" s="367"/>
      <c r="E23" s="367"/>
    </row>
    <row r="24" ht="14.5" spans="1:2">
      <c r="A24" s="368" t="s">
        <v>218</v>
      </c>
      <c r="B24" s="368"/>
    </row>
    <row r="25" ht="14.5" spans="1:2">
      <c r="A25" s="368" t="s">
        <v>219</v>
      </c>
      <c r="B25" s="368"/>
    </row>
    <row r="26" ht="14.5" spans="1:2">
      <c r="A26" s="368"/>
      <c r="B26" s="369" t="s">
        <v>220</v>
      </c>
    </row>
    <row r="27" spans="2:2">
      <c r="B27" s="368" t="s">
        <v>221</v>
      </c>
    </row>
    <row r="28" spans="4:15">
      <c r="D28" s="370">
        <v>1</v>
      </c>
      <c r="E28" s="371" t="s">
        <v>16</v>
      </c>
      <c r="F28" s="372">
        <v>435</v>
      </c>
      <c r="G28" s="372">
        <v>457</v>
      </c>
      <c r="H28" s="372">
        <v>892</v>
      </c>
      <c r="I28" s="372">
        <v>289</v>
      </c>
      <c r="J28" s="386">
        <f>I28/F28*100</f>
        <v>66.4367816091954</v>
      </c>
      <c r="K28" s="372">
        <v>296</v>
      </c>
      <c r="L28" s="386">
        <f>K28/G28*100</f>
        <v>64.7702407002188</v>
      </c>
      <c r="M28" s="372">
        <v>585</v>
      </c>
      <c r="N28" s="387">
        <f>M28/H28*100</f>
        <v>65.5829596412556</v>
      </c>
      <c r="O28" s="388"/>
    </row>
    <row r="29" spans="4:15">
      <c r="D29" s="370">
        <v>2</v>
      </c>
      <c r="E29" s="371" t="s">
        <v>17</v>
      </c>
      <c r="F29" s="372">
        <v>260</v>
      </c>
      <c r="G29" s="372">
        <v>296</v>
      </c>
      <c r="H29" s="372">
        <v>556</v>
      </c>
      <c r="I29" s="372">
        <v>167</v>
      </c>
      <c r="J29" s="386">
        <f t="shared" ref="J29:J31" si="22">I29/F29*100</f>
        <v>64.2307692307692</v>
      </c>
      <c r="K29" s="372">
        <v>190</v>
      </c>
      <c r="L29" s="386">
        <f t="shared" ref="L29:L31" si="23">K29/G29*100</f>
        <v>64.1891891891892</v>
      </c>
      <c r="M29" s="372">
        <v>357</v>
      </c>
      <c r="N29" s="387">
        <f t="shared" ref="N29:N31" si="24">M29/H29*100</f>
        <v>64.2086330935252</v>
      </c>
      <c r="O29" s="389"/>
    </row>
    <row r="30" spans="4:15">
      <c r="D30" s="370">
        <v>3</v>
      </c>
      <c r="E30" s="371" t="s">
        <v>15</v>
      </c>
      <c r="F30" s="372">
        <v>645</v>
      </c>
      <c r="G30" s="372">
        <v>626</v>
      </c>
      <c r="H30" s="373">
        <v>1271</v>
      </c>
      <c r="I30" s="372">
        <v>315</v>
      </c>
      <c r="J30" s="386">
        <f t="shared" si="22"/>
        <v>48.8372093023256</v>
      </c>
      <c r="K30" s="372">
        <v>297</v>
      </c>
      <c r="L30" s="386">
        <f t="shared" si="23"/>
        <v>47.444089456869</v>
      </c>
      <c r="M30" s="374">
        <v>612</v>
      </c>
      <c r="N30" s="387">
        <f t="shared" si="24"/>
        <v>48.1510621557828</v>
      </c>
      <c r="O30" s="372"/>
    </row>
    <row r="31" spans="4:15">
      <c r="D31" s="374" t="s">
        <v>49</v>
      </c>
      <c r="E31" s="375"/>
      <c r="F31" s="376">
        <f>SUM(F28:F30)</f>
        <v>1340</v>
      </c>
      <c r="G31" s="376">
        <f t="shared" ref="G31:I31" si="25">SUM(G28:G30)</f>
        <v>1379</v>
      </c>
      <c r="H31" s="376">
        <f t="shared" si="25"/>
        <v>2719</v>
      </c>
      <c r="I31" s="376">
        <f t="shared" si="25"/>
        <v>771</v>
      </c>
      <c r="J31" s="386">
        <f t="shared" si="22"/>
        <v>57.5373134328358</v>
      </c>
      <c r="K31" s="376">
        <f>SUM(K28:K30)</f>
        <v>783</v>
      </c>
      <c r="L31" s="386">
        <f t="shared" si="23"/>
        <v>56.7802755620014</v>
      </c>
      <c r="M31" s="376">
        <f>SUM(M28:M30)</f>
        <v>1554</v>
      </c>
      <c r="N31" s="387">
        <f t="shared" si="24"/>
        <v>57.153365207797</v>
      </c>
      <c r="O31" s="390"/>
    </row>
  </sheetData>
  <mergeCells count="17"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D31:E31"/>
    <mergeCell ref="A7:A10"/>
    <mergeCell ref="B7:B10"/>
    <mergeCell ref="C7:C10"/>
    <mergeCell ref="D7:F9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C33"/>
  <sheetViews>
    <sheetView topLeftCell="A30" workbookViewId="0">
      <selection activeCell="D14" sqref="D14"/>
    </sheetView>
  </sheetViews>
  <sheetFormatPr defaultColWidth="9" defaultRowHeight="14.5"/>
  <cols>
    <col min="1" max="1" width="5.54545454545455" customWidth="1"/>
    <col min="2" max="2" width="18.3636363636364" customWidth="1"/>
    <col min="3" max="3" width="18" customWidth="1"/>
    <col min="4" max="4" width="11.2727272727273" customWidth="1"/>
    <col min="5" max="5" width="12" customWidth="1"/>
    <col min="6" max="6" width="7.63636363636364" customWidth="1"/>
    <col min="7" max="7" width="11.2727272727273" customWidth="1"/>
    <col min="8" max="8" width="9.36363636363636" customWidth="1"/>
    <col min="9" max="9" width="6.36363636363636" customWidth="1"/>
    <col min="10" max="10" width="11.2727272727273" customWidth="1"/>
    <col min="11" max="11" width="10.3636363636364" customWidth="1"/>
    <col min="12" max="12" width="8.90909090909091" customWidth="1"/>
    <col min="13" max="13" width="10.6363636363636" customWidth="1"/>
    <col min="14" max="14" width="8.72727272727273" customWidth="1"/>
    <col min="15" max="29" width="4.27272727272727" customWidth="1"/>
  </cols>
  <sheetData>
    <row r="2" ht="15.5" spans="1:29">
      <c r="A2" s="297" t="s">
        <v>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</row>
    <row r="3" spans="1:29">
      <c r="A3" s="90"/>
      <c r="B3" s="1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</row>
    <row r="4" spans="1:29">
      <c r="A4" s="20" t="s">
        <v>1</v>
      </c>
      <c r="B4" s="20" t="s">
        <v>2</v>
      </c>
      <c r="C4" s="20" t="s">
        <v>3</v>
      </c>
      <c r="D4" s="20"/>
      <c r="E4" s="20"/>
      <c r="F4" s="20" t="s">
        <v>4</v>
      </c>
      <c r="G4" s="20"/>
      <c r="H4" s="20"/>
      <c r="I4" s="20" t="s">
        <v>5</v>
      </c>
      <c r="J4" s="20"/>
      <c r="K4" s="20"/>
      <c r="L4" s="20" t="s">
        <v>6</v>
      </c>
      <c r="M4" s="20"/>
      <c r="N4" s="20"/>
      <c r="O4" s="20" t="s">
        <v>7</v>
      </c>
      <c r="P4" s="20"/>
      <c r="Q4" s="20"/>
      <c r="R4" s="20" t="s">
        <v>8</v>
      </c>
      <c r="S4" s="20"/>
      <c r="T4" s="20"/>
      <c r="U4" s="20" t="s">
        <v>9</v>
      </c>
      <c r="V4" s="20"/>
      <c r="W4" s="20"/>
      <c r="X4" s="20" t="s">
        <v>10</v>
      </c>
      <c r="Y4" s="20"/>
      <c r="Z4" s="20"/>
      <c r="AA4" s="20" t="s">
        <v>11</v>
      </c>
      <c r="AB4" s="20"/>
      <c r="AC4" s="20"/>
    </row>
    <row r="5" ht="29" spans="1:29">
      <c r="A5" s="20"/>
      <c r="B5" s="20"/>
      <c r="C5" s="93" t="s">
        <v>12</v>
      </c>
      <c r="D5" s="93" t="s">
        <v>13</v>
      </c>
      <c r="E5" s="93" t="s">
        <v>14</v>
      </c>
      <c r="F5" s="93" t="s">
        <v>12</v>
      </c>
      <c r="G5" s="93" t="s">
        <v>13</v>
      </c>
      <c r="H5" s="93" t="s">
        <v>14</v>
      </c>
      <c r="I5" s="93" t="s">
        <v>12</v>
      </c>
      <c r="J5" s="93" t="s">
        <v>13</v>
      </c>
      <c r="K5" s="93" t="s">
        <v>14</v>
      </c>
      <c r="L5" s="93" t="s">
        <v>12</v>
      </c>
      <c r="M5" s="93" t="s">
        <v>13</v>
      </c>
      <c r="N5" s="93" t="s">
        <v>14</v>
      </c>
      <c r="O5" s="93" t="s">
        <v>12</v>
      </c>
      <c r="P5" s="93" t="s">
        <v>13</v>
      </c>
      <c r="Q5" s="93" t="s">
        <v>14</v>
      </c>
      <c r="R5" s="93" t="s">
        <v>12</v>
      </c>
      <c r="S5" s="93" t="s">
        <v>13</v>
      </c>
      <c r="T5" s="93" t="s">
        <v>14</v>
      </c>
      <c r="U5" s="93" t="s">
        <v>12</v>
      </c>
      <c r="V5" s="93" t="s">
        <v>13</v>
      </c>
      <c r="W5" s="93" t="s">
        <v>14</v>
      </c>
      <c r="X5" s="93" t="s">
        <v>12</v>
      </c>
      <c r="Y5" s="93" t="s">
        <v>13</v>
      </c>
      <c r="Z5" s="93" t="s">
        <v>14</v>
      </c>
      <c r="AA5" s="93" t="s">
        <v>12</v>
      </c>
      <c r="AB5" s="93" t="s">
        <v>13</v>
      </c>
      <c r="AC5" s="93" t="s">
        <v>14</v>
      </c>
    </row>
    <row r="6" ht="21" customHeight="1" spans="1:29">
      <c r="A6" s="20">
        <v>1</v>
      </c>
      <c r="B6" s="41" t="s">
        <v>15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ht="22.5" customHeight="1" spans="1:29">
      <c r="A7" s="20">
        <v>2</v>
      </c>
      <c r="B7" s="41" t="s">
        <v>16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ht="20.25" customHeight="1" spans="1:29">
      <c r="A8" s="20">
        <v>3</v>
      </c>
      <c r="B8" s="41" t="s">
        <v>17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ht="24" customHeight="1" spans="1:29">
      <c r="A9" s="20">
        <v>4</v>
      </c>
      <c r="B9" s="41" t="s">
        <v>18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>
      <c r="A10" s="20"/>
      <c r="B10" s="20" t="s">
        <v>19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>
      <c r="A11" s="110" t="s">
        <v>20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</row>
    <row r="14" ht="16.5" spans="1:14">
      <c r="A14" s="482" t="s">
        <v>21</v>
      </c>
      <c r="B14" s="298"/>
      <c r="C14" s="298"/>
      <c r="D14" s="298"/>
      <c r="E14" s="298"/>
      <c r="F14" s="298"/>
      <c r="G14" s="298"/>
      <c r="H14" s="298"/>
      <c r="I14" s="298"/>
      <c r="J14" s="298"/>
      <c r="K14" s="338"/>
      <c r="L14" s="338"/>
      <c r="M14" s="339"/>
      <c r="N14" s="339"/>
    </row>
    <row r="15" ht="16.5" spans="1:14">
      <c r="A15" s="299"/>
      <c r="B15" s="299"/>
      <c r="C15" s="299"/>
      <c r="D15" s="299"/>
      <c r="E15" s="299"/>
      <c r="F15" s="300" t="str">
        <f>'[1]1'!$E$5</f>
        <v>KABUPATEN/KOTA</v>
      </c>
      <c r="G15" s="301" t="str">
        <f>'[1]1'!$F$5</f>
        <v>BUKITTINGGI</v>
      </c>
      <c r="H15" s="299"/>
      <c r="I15" s="299"/>
      <c r="J15" s="299"/>
      <c r="K15" s="339"/>
      <c r="L15" s="339"/>
      <c r="M15" s="339"/>
      <c r="N15" s="339"/>
    </row>
    <row r="16" ht="16.5" spans="1:14">
      <c r="A16" s="299"/>
      <c r="B16" s="299"/>
      <c r="C16" s="299"/>
      <c r="D16" s="299"/>
      <c r="E16" s="299"/>
      <c r="F16" s="300" t="str">
        <f>'[1]1'!$E$6</f>
        <v>TAHUN</v>
      </c>
      <c r="G16" s="301">
        <f>'[1]1'!$F$6</f>
        <v>2022</v>
      </c>
      <c r="H16" s="299"/>
      <c r="I16" s="299"/>
      <c r="J16" s="299"/>
      <c r="K16" s="339"/>
      <c r="L16" s="339"/>
      <c r="M16" s="339"/>
      <c r="N16" s="339"/>
    </row>
    <row r="17" ht="16.25" spans="1:14">
      <c r="A17" s="302"/>
      <c r="B17" s="302"/>
      <c r="C17" s="302"/>
      <c r="D17" s="302"/>
      <c r="E17" s="302"/>
      <c r="F17" s="302"/>
      <c r="G17" s="302"/>
      <c r="H17" s="302"/>
      <c r="I17" s="302"/>
      <c r="J17" s="302"/>
      <c r="K17" s="340"/>
      <c r="L17" s="340"/>
      <c r="M17" s="341"/>
      <c r="N17" s="341"/>
    </row>
    <row r="18" ht="58" customHeight="1" spans="1:14">
      <c r="A18" s="303" t="s">
        <v>22</v>
      </c>
      <c r="B18" s="303" t="s">
        <v>23</v>
      </c>
      <c r="C18" s="303"/>
      <c r="D18" s="304" t="s">
        <v>24</v>
      </c>
      <c r="E18" s="305" t="s">
        <v>25</v>
      </c>
      <c r="F18" s="306"/>
      <c r="G18" s="304" t="s">
        <v>26</v>
      </c>
      <c r="H18" s="305" t="s">
        <v>27</v>
      </c>
      <c r="I18" s="306"/>
      <c r="J18" s="304" t="s">
        <v>28</v>
      </c>
      <c r="K18" s="342" t="s">
        <v>29</v>
      </c>
      <c r="L18" s="343"/>
      <c r="M18" s="342" t="s">
        <v>30</v>
      </c>
      <c r="N18" s="343"/>
    </row>
    <row r="19" ht="15.5" spans="1:14">
      <c r="A19" s="307"/>
      <c r="B19" s="307"/>
      <c r="C19" s="307"/>
      <c r="D19" s="308"/>
      <c r="E19" s="309" t="s">
        <v>19</v>
      </c>
      <c r="F19" s="310" t="s">
        <v>31</v>
      </c>
      <c r="G19" s="308"/>
      <c r="H19" s="309" t="s">
        <v>32</v>
      </c>
      <c r="I19" s="310" t="s">
        <v>31</v>
      </c>
      <c r="J19" s="308"/>
      <c r="K19" s="344" t="s">
        <v>32</v>
      </c>
      <c r="L19" s="345" t="s">
        <v>31</v>
      </c>
      <c r="M19" s="344" t="s">
        <v>32</v>
      </c>
      <c r="N19" s="345" t="s">
        <v>31</v>
      </c>
    </row>
    <row r="20" spans="1:14">
      <c r="A20" s="311">
        <v>1</v>
      </c>
      <c r="B20" s="312">
        <v>2</v>
      </c>
      <c r="C20" s="311"/>
      <c r="D20" s="311">
        <v>4</v>
      </c>
      <c r="E20" s="311">
        <v>5</v>
      </c>
      <c r="F20" s="312">
        <v>6</v>
      </c>
      <c r="G20" s="312">
        <v>7</v>
      </c>
      <c r="H20" s="311">
        <v>8</v>
      </c>
      <c r="I20" s="311">
        <v>9</v>
      </c>
      <c r="J20" s="311">
        <v>10</v>
      </c>
      <c r="K20" s="346">
        <v>11</v>
      </c>
      <c r="L20" s="347">
        <v>12</v>
      </c>
      <c r="M20" s="346">
        <v>13</v>
      </c>
      <c r="N20" s="347">
        <v>14</v>
      </c>
    </row>
    <row r="21" ht="15.5" spans="1:14">
      <c r="A21" s="313">
        <v>1</v>
      </c>
      <c r="B21" s="314" t="s">
        <v>33</v>
      </c>
      <c r="C21" s="314"/>
      <c r="D21" s="315">
        <v>675</v>
      </c>
      <c r="E21" s="316">
        <v>63</v>
      </c>
      <c r="F21" s="317">
        <f>E21/D21*100</f>
        <v>9.33333333333333</v>
      </c>
      <c r="G21" s="318">
        <v>213</v>
      </c>
      <c r="H21" s="316">
        <v>27</v>
      </c>
      <c r="I21" s="317">
        <f>H21/G21*100</f>
        <v>12.6760563380282</v>
      </c>
      <c r="J21" s="318">
        <v>213</v>
      </c>
      <c r="K21" s="316">
        <v>8</v>
      </c>
      <c r="L21" s="348">
        <f>K21/J21*100</f>
        <v>3.75586854460094</v>
      </c>
      <c r="M21" s="316">
        <v>1</v>
      </c>
      <c r="N21" s="348">
        <f>M21/J21*100</f>
        <v>0.469483568075117</v>
      </c>
    </row>
    <row r="22" ht="15.5" spans="1:14">
      <c r="A22" s="319">
        <v>2</v>
      </c>
      <c r="B22" s="314"/>
      <c r="C22" s="314"/>
      <c r="D22" s="320">
        <v>947</v>
      </c>
      <c r="E22" s="316">
        <f>33+10+22</f>
        <v>65</v>
      </c>
      <c r="F22" s="321">
        <f t="shared" ref="F22:F29" si="0">E22/D22*100</f>
        <v>6.86378035902851</v>
      </c>
      <c r="G22" s="322">
        <v>947</v>
      </c>
      <c r="H22" s="316">
        <f>28+7+23</f>
        <v>58</v>
      </c>
      <c r="I22" s="321">
        <f t="shared" ref="I22:I29" si="1">H22/G22*100</f>
        <v>6.12460401267159</v>
      </c>
      <c r="J22" s="322">
        <v>947</v>
      </c>
      <c r="K22" s="316">
        <v>1</v>
      </c>
      <c r="L22" s="348">
        <f t="shared" ref="L22:L29" si="2">K22/J22*100</f>
        <v>0.105596620908131</v>
      </c>
      <c r="M22" s="316">
        <v>0</v>
      </c>
      <c r="N22" s="348">
        <f t="shared" ref="N22:N29" si="3">M22/J22*100</f>
        <v>0</v>
      </c>
    </row>
    <row r="23" ht="15.5" spans="1:14">
      <c r="A23" s="319"/>
      <c r="B23" s="314"/>
      <c r="C23" s="314"/>
      <c r="D23" s="323">
        <f>SUM(D21:D22)</f>
        <v>1622</v>
      </c>
      <c r="E23" s="323">
        <f>SUM(E21:E22)</f>
        <v>128</v>
      </c>
      <c r="F23" s="324">
        <f t="shared" si="0"/>
        <v>7.89149198520345</v>
      </c>
      <c r="G23" s="325">
        <f>SUM(G21:G22)</f>
        <v>1160</v>
      </c>
      <c r="H23" s="325">
        <f>SUM(H21:H22)</f>
        <v>85</v>
      </c>
      <c r="I23" s="321">
        <f t="shared" si="1"/>
        <v>7.32758620689655</v>
      </c>
      <c r="J23" s="325">
        <f>SUM(J21:J22)</f>
        <v>1160</v>
      </c>
      <c r="K23" s="325">
        <f>SUM(K21:K22)</f>
        <v>9</v>
      </c>
      <c r="L23" s="348">
        <f t="shared" si="2"/>
        <v>0.775862068965517</v>
      </c>
      <c r="M23" s="327">
        <f>SUM(M21:M22)</f>
        <v>1</v>
      </c>
      <c r="N23" s="348">
        <f t="shared" si="3"/>
        <v>0.0862068965517241</v>
      </c>
    </row>
    <row r="24" ht="15.5" spans="1:14">
      <c r="A24" s="313">
        <v>3</v>
      </c>
      <c r="B24" s="314" t="s">
        <v>34</v>
      </c>
      <c r="C24" s="314"/>
      <c r="D24" s="326">
        <v>1474</v>
      </c>
      <c r="E24" s="327">
        <v>89</v>
      </c>
      <c r="F24" s="328">
        <f t="shared" si="0"/>
        <v>6.03799185888738</v>
      </c>
      <c r="G24" s="329">
        <v>1474</v>
      </c>
      <c r="H24" s="327">
        <v>117</v>
      </c>
      <c r="I24" s="328">
        <f t="shared" si="1"/>
        <v>7.93758480325644</v>
      </c>
      <c r="J24" s="329">
        <v>1474</v>
      </c>
      <c r="K24" s="327">
        <v>44</v>
      </c>
      <c r="L24" s="349">
        <f t="shared" si="2"/>
        <v>2.98507462686567</v>
      </c>
      <c r="M24" s="327">
        <v>2</v>
      </c>
      <c r="N24" s="349">
        <f t="shared" si="3"/>
        <v>0.135685210312076</v>
      </c>
    </row>
    <row r="25" ht="15.5" spans="1:14">
      <c r="A25" s="319">
        <v>4</v>
      </c>
      <c r="B25" s="330" t="s">
        <v>35</v>
      </c>
      <c r="C25" s="314"/>
      <c r="D25" s="315">
        <v>654</v>
      </c>
      <c r="E25" s="316">
        <v>38</v>
      </c>
      <c r="F25" s="317">
        <f t="shared" si="0"/>
        <v>5.81039755351682</v>
      </c>
      <c r="G25" s="318">
        <v>654</v>
      </c>
      <c r="H25" s="316">
        <v>69</v>
      </c>
      <c r="I25" s="317">
        <f t="shared" si="1"/>
        <v>10.5504587155963</v>
      </c>
      <c r="J25" s="318">
        <v>654</v>
      </c>
      <c r="K25" s="316">
        <v>32</v>
      </c>
      <c r="L25" s="348">
        <f t="shared" si="2"/>
        <v>4.89296636085627</v>
      </c>
      <c r="M25" s="316">
        <v>5</v>
      </c>
      <c r="N25" s="348">
        <f t="shared" si="3"/>
        <v>0.764525993883792</v>
      </c>
    </row>
    <row r="26" ht="15.5" spans="1:14">
      <c r="A26" s="313">
        <v>5</v>
      </c>
      <c r="B26" s="314">
        <f>'[1]9'!B24</f>
        <v>0</v>
      </c>
      <c r="C26" s="314"/>
      <c r="D26" s="320">
        <v>781</v>
      </c>
      <c r="E26" s="316">
        <v>71</v>
      </c>
      <c r="F26" s="321">
        <f t="shared" si="0"/>
        <v>9.09090909090909</v>
      </c>
      <c r="G26" s="322">
        <v>781</v>
      </c>
      <c r="H26" s="316">
        <v>98</v>
      </c>
      <c r="I26" s="321">
        <f t="shared" si="1"/>
        <v>12.5480153649168</v>
      </c>
      <c r="J26" s="322">
        <v>781</v>
      </c>
      <c r="K26" s="316">
        <v>39</v>
      </c>
      <c r="L26" s="348">
        <f t="shared" si="2"/>
        <v>4.99359795134443</v>
      </c>
      <c r="M26" s="316">
        <v>8</v>
      </c>
      <c r="N26" s="348">
        <f t="shared" si="3"/>
        <v>1.02432778489117</v>
      </c>
    </row>
    <row r="27" ht="15.5" spans="1:14">
      <c r="A27" s="319">
        <v>6</v>
      </c>
      <c r="B27" s="314">
        <f>'[1]9'!B25</f>
        <v>0</v>
      </c>
      <c r="C27" s="314"/>
      <c r="D27" s="315">
        <v>240</v>
      </c>
      <c r="E27" s="316">
        <v>14</v>
      </c>
      <c r="F27" s="317">
        <f t="shared" si="0"/>
        <v>5.83333333333333</v>
      </c>
      <c r="G27" s="318">
        <v>240</v>
      </c>
      <c r="H27" s="316">
        <v>24</v>
      </c>
      <c r="I27" s="317">
        <f t="shared" si="1"/>
        <v>10</v>
      </c>
      <c r="J27" s="318">
        <v>240</v>
      </c>
      <c r="K27" s="316">
        <v>33</v>
      </c>
      <c r="L27" s="348">
        <f t="shared" si="2"/>
        <v>13.75</v>
      </c>
      <c r="M27" s="316">
        <v>0</v>
      </c>
      <c r="N27" s="348">
        <f t="shared" si="3"/>
        <v>0</v>
      </c>
    </row>
    <row r="28" ht="15.5" spans="1:14">
      <c r="A28" s="313">
        <v>7</v>
      </c>
      <c r="B28" s="314">
        <f>'[1]9'!B26</f>
        <v>0</v>
      </c>
      <c r="C28" s="314"/>
      <c r="D28" s="315">
        <v>500</v>
      </c>
      <c r="E28" s="316">
        <v>47</v>
      </c>
      <c r="F28" s="317">
        <f t="shared" si="0"/>
        <v>9.4</v>
      </c>
      <c r="G28" s="318">
        <v>500</v>
      </c>
      <c r="H28" s="316">
        <v>46</v>
      </c>
      <c r="I28" s="317">
        <f t="shared" si="1"/>
        <v>9.2</v>
      </c>
      <c r="J28" s="318">
        <v>500</v>
      </c>
      <c r="K28" s="316">
        <v>30</v>
      </c>
      <c r="L28" s="348">
        <f t="shared" si="2"/>
        <v>6</v>
      </c>
      <c r="M28" s="316">
        <v>1</v>
      </c>
      <c r="N28" s="348">
        <f t="shared" si="3"/>
        <v>0.2</v>
      </c>
    </row>
    <row r="29" ht="15.5" spans="1:14">
      <c r="A29" s="331"/>
      <c r="C29" s="330"/>
      <c r="D29" s="326">
        <f>SUM(D25:D28)</f>
        <v>2175</v>
      </c>
      <c r="E29" s="326">
        <f>SUM(E25:E28)</f>
        <v>170</v>
      </c>
      <c r="F29" s="328">
        <f t="shared" si="0"/>
        <v>7.81609195402299</v>
      </c>
      <c r="G29" s="329">
        <f>SUM(G25:G28)</f>
        <v>2175</v>
      </c>
      <c r="H29" s="329">
        <f>SUM(H25:H28)</f>
        <v>237</v>
      </c>
      <c r="I29" s="317">
        <f t="shared" si="1"/>
        <v>10.8965517241379</v>
      </c>
      <c r="J29" s="329">
        <f>SUM(J25:J28)</f>
        <v>2175</v>
      </c>
      <c r="K29" s="329">
        <f>SUM(K25:K28)</f>
        <v>134</v>
      </c>
      <c r="L29" s="348">
        <f t="shared" si="2"/>
        <v>6.16091954022989</v>
      </c>
      <c r="M29" s="327">
        <f>SUM(M24:M28)</f>
        <v>16</v>
      </c>
      <c r="N29" s="348">
        <f t="shared" si="3"/>
        <v>0.735632183908046</v>
      </c>
    </row>
    <row r="30" ht="15.5" spans="1:14">
      <c r="A30" s="331"/>
      <c r="B30" s="330"/>
      <c r="C30" s="330"/>
      <c r="D30" s="315"/>
      <c r="E30" s="316"/>
      <c r="F30" s="317"/>
      <c r="G30" s="318"/>
      <c r="H30" s="316"/>
      <c r="I30" s="317"/>
      <c r="J30" s="318"/>
      <c r="K30" s="316"/>
      <c r="L30" s="348"/>
      <c r="M30" s="316"/>
      <c r="N30" s="348"/>
    </row>
    <row r="31" ht="15.5" spans="1:14">
      <c r="A31" s="331"/>
      <c r="B31" s="330"/>
      <c r="C31" s="330"/>
      <c r="D31" s="315"/>
      <c r="E31" s="316"/>
      <c r="F31" s="317"/>
      <c r="G31" s="318"/>
      <c r="H31" s="316"/>
      <c r="I31" s="317"/>
      <c r="J31" s="318"/>
      <c r="K31" s="316"/>
      <c r="L31" s="348"/>
      <c r="M31" s="316"/>
      <c r="N31" s="348"/>
    </row>
    <row r="32" ht="15.5" spans="1:14">
      <c r="A32" s="331"/>
      <c r="B32" s="330"/>
      <c r="C32" s="330"/>
      <c r="D32" s="315"/>
      <c r="E32" s="316"/>
      <c r="F32" s="317"/>
      <c r="G32" s="318"/>
      <c r="H32" s="316"/>
      <c r="I32" s="317"/>
      <c r="J32" s="318"/>
      <c r="K32" s="316"/>
      <c r="L32" s="348"/>
      <c r="M32" s="316"/>
      <c r="N32" s="348"/>
    </row>
    <row r="33" ht="16.25" spans="1:14">
      <c r="A33" s="332" t="s">
        <v>36</v>
      </c>
      <c r="B33" s="333"/>
      <c r="C33" s="334"/>
      <c r="D33" s="335">
        <f>SUM(D21:D32)</f>
        <v>9068</v>
      </c>
      <c r="E33" s="336">
        <f>SUM(E21:E32)</f>
        <v>685</v>
      </c>
      <c r="F33" s="337">
        <f>E33/D33*100</f>
        <v>7.5540361711513</v>
      </c>
      <c r="G33" s="335">
        <f>SUM(G21:G32)</f>
        <v>8144</v>
      </c>
      <c r="H33" s="336">
        <f>SUM(H21:H32)</f>
        <v>761</v>
      </c>
      <c r="I33" s="337">
        <f>H33/G33*100</f>
        <v>9.3443025540275</v>
      </c>
      <c r="J33" s="335">
        <f>SUM(J21:J32)</f>
        <v>8144</v>
      </c>
      <c r="K33" s="336">
        <f>SUM(K21:K32)</f>
        <v>330</v>
      </c>
      <c r="L33" s="350">
        <f>K33/J33*100</f>
        <v>4.05206286836935</v>
      </c>
      <c r="M33" s="336">
        <f>SUM(M21:M32)</f>
        <v>34</v>
      </c>
      <c r="N33" s="350">
        <f>M33/J33*100</f>
        <v>0.417485265225933</v>
      </c>
    </row>
  </sheetData>
  <mergeCells count="23">
    <mergeCell ref="A2:AC2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11:AC11"/>
    <mergeCell ref="E18:F18"/>
    <mergeCell ref="H18:I18"/>
    <mergeCell ref="K18:L18"/>
    <mergeCell ref="M18:N18"/>
    <mergeCell ref="A4:A5"/>
    <mergeCell ref="A18:A19"/>
    <mergeCell ref="B4:B5"/>
    <mergeCell ref="B18:B19"/>
    <mergeCell ref="C18:C19"/>
    <mergeCell ref="D18:D19"/>
    <mergeCell ref="G18:G19"/>
    <mergeCell ref="J18:J19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5"/>
  <sheetViews>
    <sheetView workbookViewId="0">
      <selection activeCell="O7" sqref="O7:AF13"/>
    </sheetView>
  </sheetViews>
  <sheetFormatPr defaultColWidth="9" defaultRowHeight="14.5"/>
  <cols>
    <col min="2" max="2" width="18.8181818181818" customWidth="1"/>
  </cols>
  <sheetData>
    <row r="1" ht="15.25" spans="1:2">
      <c r="A1" s="259">
        <v>10</v>
      </c>
      <c r="B1" s="260" t="s">
        <v>222</v>
      </c>
    </row>
    <row r="3" spans="1:12">
      <c r="A3" s="157"/>
      <c r="B3" s="168" t="s">
        <v>223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ht="6" customHeight="1" spans="1:12">
      <c r="A4" s="157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ht="0.75" customHeight="1" spans="1:12">
      <c r="A5" s="15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ht="15.25" spans="1:12">
      <c r="A6" s="157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34">
      <c r="A7" s="268" t="s">
        <v>38</v>
      </c>
      <c r="B7" s="268" t="s">
        <v>224</v>
      </c>
      <c r="C7" s="268" t="s">
        <v>225</v>
      </c>
      <c r="D7" s="268"/>
      <c r="E7" s="268"/>
      <c r="F7" s="268"/>
      <c r="G7" s="268"/>
      <c r="H7" s="268"/>
      <c r="I7" s="268" t="s">
        <v>226</v>
      </c>
      <c r="J7" s="268"/>
      <c r="K7" s="268"/>
      <c r="L7" s="268" t="s">
        <v>227</v>
      </c>
      <c r="O7" s="279" t="s">
        <v>2</v>
      </c>
      <c r="P7" s="280" t="s">
        <v>228</v>
      </c>
      <c r="Q7" s="287" t="s">
        <v>229</v>
      </c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94"/>
      <c r="AG7" s="296"/>
      <c r="AH7" s="181"/>
    </row>
    <row r="8" ht="5.5" customHeight="1" spans="1:34">
      <c r="A8" s="268"/>
      <c r="B8" s="268"/>
      <c r="C8" s="268" t="s">
        <v>230</v>
      </c>
      <c r="D8" s="268" t="s">
        <v>231</v>
      </c>
      <c r="E8" s="269" t="s">
        <v>232</v>
      </c>
      <c r="F8" s="269" t="s">
        <v>233</v>
      </c>
      <c r="G8" s="268" t="s">
        <v>234</v>
      </c>
      <c r="H8" s="268" t="s">
        <v>235</v>
      </c>
      <c r="I8" s="268" t="s">
        <v>236</v>
      </c>
      <c r="J8" s="269" t="s">
        <v>237</v>
      </c>
      <c r="K8" s="268" t="s">
        <v>235</v>
      </c>
      <c r="L8" s="268"/>
      <c r="O8" s="281"/>
      <c r="P8" s="282"/>
      <c r="Q8" s="289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5"/>
      <c r="AG8" s="296"/>
      <c r="AH8" s="181"/>
    </row>
    <row r="9" ht="15.25" spans="1:34">
      <c r="A9" s="268"/>
      <c r="B9" s="268"/>
      <c r="C9" s="268"/>
      <c r="D9" s="268"/>
      <c r="E9" s="270"/>
      <c r="F9" s="270"/>
      <c r="G9" s="268"/>
      <c r="H9" s="268"/>
      <c r="I9" s="268"/>
      <c r="J9" s="270"/>
      <c r="K9" s="268"/>
      <c r="L9" s="268"/>
      <c r="O9" s="283"/>
      <c r="P9" s="284"/>
      <c r="Q9" s="291" t="s">
        <v>238</v>
      </c>
      <c r="R9" s="291" t="s">
        <v>31</v>
      </c>
      <c r="S9" s="291" t="s">
        <v>239</v>
      </c>
      <c r="T9" s="291" t="s">
        <v>31</v>
      </c>
      <c r="U9" s="291" t="s">
        <v>240</v>
      </c>
      <c r="V9" s="291" t="s">
        <v>31</v>
      </c>
      <c r="W9" s="292" t="s">
        <v>241</v>
      </c>
      <c r="X9" s="292" t="s">
        <v>31</v>
      </c>
      <c r="Y9" s="291" t="s">
        <v>236</v>
      </c>
      <c r="Z9" s="291" t="s">
        <v>31</v>
      </c>
      <c r="AA9" s="291" t="s">
        <v>231</v>
      </c>
      <c r="AB9" s="291" t="s">
        <v>31</v>
      </c>
      <c r="AC9" s="291" t="s">
        <v>242</v>
      </c>
      <c r="AD9" s="291" t="s">
        <v>31</v>
      </c>
      <c r="AE9" s="291" t="s">
        <v>19</v>
      </c>
      <c r="AF9" s="113" t="s">
        <v>31</v>
      </c>
      <c r="AG9" s="181"/>
      <c r="AH9" s="181"/>
    </row>
    <row r="10" ht="15.25" spans="1:34">
      <c r="A10" s="271">
        <v>1</v>
      </c>
      <c r="B10" s="272" t="s">
        <v>16</v>
      </c>
      <c r="C10" s="62">
        <v>1157</v>
      </c>
      <c r="D10" s="62">
        <v>212</v>
      </c>
      <c r="E10" s="62">
        <v>486</v>
      </c>
      <c r="F10" s="273">
        <v>725</v>
      </c>
      <c r="G10" s="273">
        <v>224</v>
      </c>
      <c r="H10" s="62">
        <f>SUM(C10:G10)</f>
        <v>2804</v>
      </c>
      <c r="I10" s="62">
        <v>23</v>
      </c>
      <c r="J10" s="273">
        <v>377</v>
      </c>
      <c r="K10" s="62">
        <f>I10+J10</f>
        <v>400</v>
      </c>
      <c r="L10" s="61">
        <f>H10+K10</f>
        <v>3204</v>
      </c>
      <c r="O10" s="285" t="s">
        <v>16</v>
      </c>
      <c r="P10" s="286">
        <v>13804</v>
      </c>
      <c r="Q10" s="273">
        <v>377</v>
      </c>
      <c r="R10" s="293">
        <f>Q10/P10*100</f>
        <v>2.73109243697479</v>
      </c>
      <c r="S10" s="273">
        <v>725</v>
      </c>
      <c r="T10" s="293">
        <f>S10/P10*100</f>
        <v>5.25210084033613</v>
      </c>
      <c r="U10" s="273">
        <v>224</v>
      </c>
      <c r="V10" s="293">
        <f>U10/P10*100</f>
        <v>1.62271805273834</v>
      </c>
      <c r="W10" s="273">
        <v>628</v>
      </c>
      <c r="X10" s="293">
        <f>W10/P10*100</f>
        <v>4.54940596928427</v>
      </c>
      <c r="Y10" s="273">
        <v>20</v>
      </c>
      <c r="Z10" s="293">
        <f>Y10/P10*100</f>
        <v>0.144885540423066</v>
      </c>
      <c r="AA10" s="273">
        <v>201</v>
      </c>
      <c r="AB10" s="293">
        <f>AA10/P10*100</f>
        <v>1.45609968125181</v>
      </c>
      <c r="AC10" s="273">
        <v>191</v>
      </c>
      <c r="AD10" s="293">
        <f>AC10/P10*100</f>
        <v>1.38365691104028</v>
      </c>
      <c r="AE10" s="273">
        <f>Q10+S10+U10+W10+Y10+AA10+AC10</f>
        <v>2366</v>
      </c>
      <c r="AF10" s="293">
        <f>AE10/P10*100</f>
        <v>17.1399594320487</v>
      </c>
      <c r="AG10" s="181"/>
      <c r="AH10" s="181"/>
    </row>
    <row r="11" ht="15.25" spans="1:34">
      <c r="A11" s="271">
        <v>2</v>
      </c>
      <c r="B11" s="272" t="s">
        <v>15</v>
      </c>
      <c r="C11" s="62">
        <v>1812</v>
      </c>
      <c r="D11" s="62">
        <v>149</v>
      </c>
      <c r="E11" s="62">
        <v>437</v>
      </c>
      <c r="F11" s="273">
        <v>925</v>
      </c>
      <c r="G11" s="273">
        <v>300</v>
      </c>
      <c r="H11" s="62">
        <f t="shared" ref="H11:H13" si="0">SUM(C11:G11)</f>
        <v>3623</v>
      </c>
      <c r="I11" s="62">
        <v>20</v>
      </c>
      <c r="J11" s="273">
        <v>511</v>
      </c>
      <c r="K11" s="62">
        <f t="shared" ref="K11:K13" si="1">I11+J11</f>
        <v>531</v>
      </c>
      <c r="L11" s="61">
        <f t="shared" ref="L11:L12" si="2">H11+K11</f>
        <v>4154</v>
      </c>
      <c r="O11" s="285" t="s">
        <v>15</v>
      </c>
      <c r="P11" s="273">
        <v>7988</v>
      </c>
      <c r="Q11" s="273">
        <v>511</v>
      </c>
      <c r="R11" s="293">
        <f t="shared" ref="R11:R13" si="3">Q11/P11*100</f>
        <v>6.3970956434652</v>
      </c>
      <c r="S11" s="273">
        <v>925</v>
      </c>
      <c r="T11" s="293">
        <f t="shared" ref="T11:T13" si="4">S11/P11*100</f>
        <v>11.5798698047071</v>
      </c>
      <c r="U11" s="273">
        <v>300</v>
      </c>
      <c r="V11" s="293">
        <f t="shared" ref="V11:V13" si="5">U11/P11*100</f>
        <v>3.75563345017526</v>
      </c>
      <c r="W11" s="273">
        <v>1037</v>
      </c>
      <c r="X11" s="293">
        <f t="shared" ref="X11:X13" si="6">W11/P11*100</f>
        <v>12.9819729594392</v>
      </c>
      <c r="Y11" s="273">
        <v>13</v>
      </c>
      <c r="Z11" s="293">
        <f t="shared" ref="Z11:Z13" si="7">Y11/P11*100</f>
        <v>0.162744116174261</v>
      </c>
      <c r="AA11" s="273">
        <v>190</v>
      </c>
      <c r="AB11" s="293">
        <f t="shared" ref="AB11:AB13" si="8">AA11/P11*100</f>
        <v>2.37856785177767</v>
      </c>
      <c r="AC11" s="273">
        <v>184</v>
      </c>
      <c r="AD11" s="293">
        <f t="shared" ref="AD11:AD13" si="9">AC11/P11*100</f>
        <v>2.30345518277416</v>
      </c>
      <c r="AE11" s="273">
        <f t="shared" ref="AE11:AE13" si="10">Q11+S11+U11+W11+Y11+AA11+AC11</f>
        <v>3160</v>
      </c>
      <c r="AF11" s="293">
        <f t="shared" ref="AF11:AF13" si="11">AE11/P11*100</f>
        <v>39.5593390085128</v>
      </c>
      <c r="AG11" s="181"/>
      <c r="AH11" s="181"/>
    </row>
    <row r="12" ht="15.25" spans="1:34">
      <c r="A12" s="271">
        <v>3</v>
      </c>
      <c r="B12" s="272" t="s">
        <v>17</v>
      </c>
      <c r="C12" s="62">
        <v>582</v>
      </c>
      <c r="D12" s="62">
        <v>139</v>
      </c>
      <c r="E12" s="62">
        <v>165</v>
      </c>
      <c r="F12" s="273">
        <v>520</v>
      </c>
      <c r="G12" s="273">
        <v>132</v>
      </c>
      <c r="H12" s="62">
        <f t="shared" si="0"/>
        <v>1538</v>
      </c>
      <c r="I12" s="62">
        <v>13</v>
      </c>
      <c r="J12" s="273">
        <v>397</v>
      </c>
      <c r="K12" s="62">
        <f t="shared" si="1"/>
        <v>410</v>
      </c>
      <c r="L12" s="61">
        <f t="shared" si="2"/>
        <v>1948</v>
      </c>
      <c r="O12" s="285" t="s">
        <v>17</v>
      </c>
      <c r="P12" s="273">
        <v>4478</v>
      </c>
      <c r="Q12" s="273">
        <v>397</v>
      </c>
      <c r="R12" s="293">
        <f t="shared" si="3"/>
        <v>8.86556498436802</v>
      </c>
      <c r="S12" s="273">
        <v>520</v>
      </c>
      <c r="T12" s="293">
        <f t="shared" si="4"/>
        <v>11.6123269316659</v>
      </c>
      <c r="U12" s="273">
        <v>132</v>
      </c>
      <c r="V12" s="293">
        <f t="shared" si="5"/>
        <v>2.9477445288075</v>
      </c>
      <c r="W12" s="273">
        <v>400</v>
      </c>
      <c r="X12" s="293">
        <f t="shared" si="6"/>
        <v>8.93255917820455</v>
      </c>
      <c r="Y12" s="273">
        <v>4</v>
      </c>
      <c r="Z12" s="293">
        <f t="shared" si="7"/>
        <v>0.0893255917820455</v>
      </c>
      <c r="AA12" s="273">
        <v>158</v>
      </c>
      <c r="AB12" s="293">
        <f t="shared" si="8"/>
        <v>3.5283608753908</v>
      </c>
      <c r="AC12" s="273">
        <v>100</v>
      </c>
      <c r="AD12" s="293">
        <f t="shared" si="9"/>
        <v>2.23313979455114</v>
      </c>
      <c r="AE12" s="273">
        <f t="shared" si="10"/>
        <v>1711</v>
      </c>
      <c r="AF12" s="293">
        <f t="shared" si="11"/>
        <v>38.20902188477</v>
      </c>
      <c r="AG12" s="181"/>
      <c r="AH12" s="181"/>
    </row>
    <row r="13" ht="15.25" spans="1:34">
      <c r="A13" s="274" t="s">
        <v>49</v>
      </c>
      <c r="B13" s="275"/>
      <c r="C13" s="65">
        <v>3551</v>
      </c>
      <c r="D13" s="276">
        <v>500</v>
      </c>
      <c r="E13" s="276">
        <v>1088</v>
      </c>
      <c r="F13" s="273">
        <v>2170</v>
      </c>
      <c r="G13" s="273">
        <v>656</v>
      </c>
      <c r="H13" s="62">
        <f t="shared" si="0"/>
        <v>7965</v>
      </c>
      <c r="I13" s="276">
        <v>56</v>
      </c>
      <c r="J13" s="273">
        <v>1285</v>
      </c>
      <c r="K13" s="62">
        <f t="shared" si="1"/>
        <v>1341</v>
      </c>
      <c r="L13" s="61">
        <f>L10+L11+L12</f>
        <v>9306</v>
      </c>
      <c r="O13" s="285" t="s">
        <v>102</v>
      </c>
      <c r="P13" s="273">
        <v>26270</v>
      </c>
      <c r="Q13" s="273">
        <v>1285</v>
      </c>
      <c r="R13" s="293">
        <f t="shared" si="3"/>
        <v>4.8915112295394</v>
      </c>
      <c r="S13" s="273">
        <v>2170</v>
      </c>
      <c r="T13" s="293">
        <f t="shared" si="4"/>
        <v>8.26037304910544</v>
      </c>
      <c r="U13" s="273">
        <v>656</v>
      </c>
      <c r="V13" s="293">
        <f t="shared" si="5"/>
        <v>2.4971450323563</v>
      </c>
      <c r="W13" s="273">
        <v>2065</v>
      </c>
      <c r="X13" s="293">
        <f t="shared" si="6"/>
        <v>7.86067757898744</v>
      </c>
      <c r="Y13" s="273">
        <v>37</v>
      </c>
      <c r="Z13" s="293">
        <f t="shared" si="7"/>
        <v>0.140845070422535</v>
      </c>
      <c r="AA13" s="273">
        <v>549</v>
      </c>
      <c r="AB13" s="293">
        <f t="shared" si="8"/>
        <v>2.08983631518843</v>
      </c>
      <c r="AC13" s="273">
        <v>475</v>
      </c>
      <c r="AD13" s="293">
        <f t="shared" si="9"/>
        <v>1.80814617434336</v>
      </c>
      <c r="AE13" s="273">
        <f t="shared" si="10"/>
        <v>7237</v>
      </c>
      <c r="AF13" s="293">
        <f t="shared" si="11"/>
        <v>27.5485344499429</v>
      </c>
      <c r="AG13" s="181"/>
      <c r="AH13" s="181"/>
    </row>
    <row r="14" spans="1:12">
      <c r="A14" s="277" t="s">
        <v>243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</row>
    <row r="18" spans="2:3">
      <c r="B18" t="s">
        <v>244</v>
      </c>
      <c r="C18" t="s">
        <v>245</v>
      </c>
    </row>
    <row r="19" spans="2:5">
      <c r="B19" t="s">
        <v>230</v>
      </c>
      <c r="C19">
        <v>773</v>
      </c>
      <c r="E19" s="278"/>
    </row>
    <row r="20" spans="2:3">
      <c r="B20" t="s">
        <v>231</v>
      </c>
      <c r="C20">
        <v>166</v>
      </c>
    </row>
    <row r="21" spans="2:3">
      <c r="B21" t="s">
        <v>236</v>
      </c>
      <c r="C21">
        <v>1</v>
      </c>
    </row>
    <row r="22" spans="2:3">
      <c r="B22" t="s">
        <v>246</v>
      </c>
      <c r="C22">
        <v>297</v>
      </c>
    </row>
    <row r="23" spans="2:3">
      <c r="B23" t="s">
        <v>242</v>
      </c>
      <c r="C23">
        <v>172</v>
      </c>
    </row>
    <row r="24" spans="2:3">
      <c r="B24" t="s">
        <v>239</v>
      </c>
      <c r="C24">
        <v>1528</v>
      </c>
    </row>
    <row r="25" spans="2:3">
      <c r="B25" t="s">
        <v>240</v>
      </c>
      <c r="C25">
        <v>449</v>
      </c>
    </row>
  </sheetData>
  <mergeCells count="20">
    <mergeCell ref="B3:L3"/>
    <mergeCell ref="C7:H7"/>
    <mergeCell ref="I7:K7"/>
    <mergeCell ref="A13:B13"/>
    <mergeCell ref="A14:L14"/>
    <mergeCell ref="A7:A9"/>
    <mergeCell ref="B7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7:L9"/>
    <mergeCell ref="O7:O9"/>
    <mergeCell ref="P7:P9"/>
    <mergeCell ref="Q7:AF8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A15" sqref="A15:J15"/>
    </sheetView>
  </sheetViews>
  <sheetFormatPr defaultColWidth="9" defaultRowHeight="14.5"/>
  <cols>
    <col min="1" max="1" width="4.72727272727273" customWidth="1"/>
    <col min="2" max="2" width="24.7272727272727" customWidth="1"/>
  </cols>
  <sheetData>
    <row r="1" ht="15.25" spans="1:5">
      <c r="A1" s="259">
        <v>11</v>
      </c>
      <c r="B1" s="260" t="s">
        <v>247</v>
      </c>
      <c r="E1" t="s">
        <v>248</v>
      </c>
    </row>
    <row r="3" spans="1:11">
      <c r="A3" s="168" t="s">
        <v>249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2">
      <c r="A5" s="159" t="s">
        <v>38</v>
      </c>
      <c r="B5" s="159" t="s">
        <v>39</v>
      </c>
      <c r="C5" s="262" t="s">
        <v>250</v>
      </c>
      <c r="D5" s="263"/>
      <c r="E5" s="263"/>
      <c r="F5" s="263"/>
      <c r="G5" s="264"/>
      <c r="H5" s="159" t="s">
        <v>251</v>
      </c>
      <c r="I5" s="159"/>
      <c r="J5" s="159"/>
      <c r="K5" s="159"/>
      <c r="L5" s="159"/>
    </row>
    <row r="6" spans="1:12">
      <c r="A6" s="159"/>
      <c r="B6" s="159"/>
      <c r="C6" s="159">
        <v>-19</v>
      </c>
      <c r="D6" s="159" t="s">
        <v>252</v>
      </c>
      <c r="E6" s="159" t="s">
        <v>253</v>
      </c>
      <c r="F6" s="159">
        <v>30</v>
      </c>
      <c r="G6" s="159" t="s">
        <v>47</v>
      </c>
      <c r="H6" s="159">
        <v>-16</v>
      </c>
      <c r="I6" s="159" t="s">
        <v>254</v>
      </c>
      <c r="J6" s="159" t="s">
        <v>253</v>
      </c>
      <c r="K6" s="159">
        <v>30</v>
      </c>
      <c r="L6" s="18" t="s">
        <v>47</v>
      </c>
    </row>
    <row r="7" spans="1:12">
      <c r="A7" s="265">
        <v>1</v>
      </c>
      <c r="B7" s="164" t="s">
        <v>48</v>
      </c>
      <c r="C7" s="159">
        <v>1</v>
      </c>
      <c r="D7" s="159">
        <v>9</v>
      </c>
      <c r="E7" s="159">
        <v>186</v>
      </c>
      <c r="F7" s="159">
        <v>61</v>
      </c>
      <c r="G7" s="159">
        <f>SUM(C7:F7)</f>
        <v>257</v>
      </c>
      <c r="H7" s="159">
        <v>0</v>
      </c>
      <c r="I7" s="159">
        <v>23</v>
      </c>
      <c r="J7" s="159">
        <v>206</v>
      </c>
      <c r="K7" s="159">
        <v>29</v>
      </c>
      <c r="L7" s="18">
        <f>SUM(H7:K7)</f>
        <v>258</v>
      </c>
    </row>
    <row r="8" spans="1:12">
      <c r="A8" s="265">
        <v>2</v>
      </c>
      <c r="B8" s="164" t="s">
        <v>15</v>
      </c>
      <c r="C8" s="159">
        <v>5</v>
      </c>
      <c r="D8" s="159">
        <v>4</v>
      </c>
      <c r="E8" s="159">
        <v>285</v>
      </c>
      <c r="F8" s="159">
        <v>77</v>
      </c>
      <c r="G8" s="159">
        <f t="shared" ref="G8:G9" si="0">SUM(C8:F8)</f>
        <v>371</v>
      </c>
      <c r="H8" s="159">
        <v>1</v>
      </c>
      <c r="I8" s="159">
        <v>19</v>
      </c>
      <c r="J8" s="159">
        <v>295</v>
      </c>
      <c r="K8" s="159">
        <v>29</v>
      </c>
      <c r="L8" s="18">
        <f t="shared" ref="L8:L9" si="1">SUM(H8:K8)</f>
        <v>344</v>
      </c>
    </row>
    <row r="9" spans="1:12">
      <c r="A9" s="265">
        <v>3</v>
      </c>
      <c r="B9" s="164" t="s">
        <v>17</v>
      </c>
      <c r="C9" s="159">
        <v>0</v>
      </c>
      <c r="D9" s="159">
        <v>2</v>
      </c>
      <c r="E9" s="159">
        <v>119</v>
      </c>
      <c r="F9" s="159">
        <v>42</v>
      </c>
      <c r="G9" s="159">
        <f t="shared" si="0"/>
        <v>163</v>
      </c>
      <c r="H9" s="159">
        <v>1</v>
      </c>
      <c r="I9" s="159">
        <v>10</v>
      </c>
      <c r="J9" s="159">
        <v>136</v>
      </c>
      <c r="K9" s="159">
        <v>10</v>
      </c>
      <c r="L9" s="18">
        <f t="shared" si="1"/>
        <v>157</v>
      </c>
    </row>
    <row r="10" spans="1:12">
      <c r="A10" s="165" t="s">
        <v>49</v>
      </c>
      <c r="B10" s="165"/>
      <c r="C10" s="165">
        <f>SUM(C7:C9)</f>
        <v>6</v>
      </c>
      <c r="D10" s="165">
        <f t="shared" ref="D10:H10" si="2">SUM(D7:D9)</f>
        <v>15</v>
      </c>
      <c r="E10" s="165">
        <f t="shared" si="2"/>
        <v>590</v>
      </c>
      <c r="F10" s="165">
        <f t="shared" si="2"/>
        <v>180</v>
      </c>
      <c r="G10" s="165">
        <f t="shared" si="2"/>
        <v>791</v>
      </c>
      <c r="H10" s="159">
        <f t="shared" si="2"/>
        <v>2</v>
      </c>
      <c r="I10" s="159">
        <f t="shared" ref="I10:L10" si="3">SUM(I7:I9)</f>
        <v>52</v>
      </c>
      <c r="J10" s="159">
        <f t="shared" si="3"/>
        <v>637</v>
      </c>
      <c r="K10" s="159">
        <f t="shared" si="3"/>
        <v>68</v>
      </c>
      <c r="L10" s="159">
        <f t="shared" si="3"/>
        <v>759</v>
      </c>
    </row>
    <row r="11" spans="1:1">
      <c r="A11" s="167" t="s">
        <v>255</v>
      </c>
    </row>
    <row r="15" spans="1:11">
      <c r="A15" s="168" t="s">
        <v>256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</row>
    <row r="16" spans="1:11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</row>
    <row r="17" spans="1:12">
      <c r="A17" s="159" t="s">
        <v>38</v>
      </c>
      <c r="B17" s="159" t="s">
        <v>39</v>
      </c>
      <c r="C17" s="262" t="s">
        <v>41</v>
      </c>
      <c r="D17" s="263"/>
      <c r="E17" s="263"/>
      <c r="F17" s="263"/>
      <c r="G17" s="264"/>
      <c r="H17" s="159" t="s">
        <v>42</v>
      </c>
      <c r="I17" s="159"/>
      <c r="J17" s="159"/>
      <c r="K17" s="159"/>
      <c r="L17" s="159"/>
    </row>
    <row r="18" ht="24" customHeight="1" spans="1:12">
      <c r="A18" s="159"/>
      <c r="B18" s="159"/>
      <c r="C18" s="262" t="s">
        <v>43</v>
      </c>
      <c r="D18" s="264"/>
      <c r="E18" s="266" t="s">
        <v>44</v>
      </c>
      <c r="F18" s="267"/>
      <c r="G18" s="159"/>
      <c r="H18" s="262" t="s">
        <v>45</v>
      </c>
      <c r="I18" s="264"/>
      <c r="J18" s="266" t="s">
        <v>46</v>
      </c>
      <c r="K18" s="267"/>
      <c r="L18" s="18"/>
    </row>
    <row r="19" spans="1:12">
      <c r="A19" s="159"/>
      <c r="B19" s="159"/>
      <c r="C19" s="159" t="s">
        <v>47</v>
      </c>
      <c r="D19" s="159" t="s">
        <v>31</v>
      </c>
      <c r="E19" s="159" t="s">
        <v>47</v>
      </c>
      <c r="F19" s="159" t="s">
        <v>31</v>
      </c>
      <c r="G19" s="159"/>
      <c r="H19" s="159" t="s">
        <v>47</v>
      </c>
      <c r="I19" s="159" t="s">
        <v>31</v>
      </c>
      <c r="J19" s="159" t="s">
        <v>47</v>
      </c>
      <c r="K19" s="159" t="s">
        <v>31</v>
      </c>
      <c r="L19" s="18"/>
    </row>
    <row r="20" spans="1:12">
      <c r="A20" s="265">
        <v>1</v>
      </c>
      <c r="B20" s="164" t="s">
        <v>48</v>
      </c>
      <c r="C20" s="159">
        <v>1</v>
      </c>
      <c r="D20" s="159">
        <v>9</v>
      </c>
      <c r="E20" s="159">
        <v>186</v>
      </c>
      <c r="F20" s="159">
        <v>61</v>
      </c>
      <c r="G20" s="159"/>
      <c r="H20" s="159">
        <v>0</v>
      </c>
      <c r="I20" s="159">
        <v>23</v>
      </c>
      <c r="J20" s="159">
        <v>206</v>
      </c>
      <c r="K20" s="159">
        <v>29</v>
      </c>
      <c r="L20" s="18"/>
    </row>
    <row r="21" spans="1:12">
      <c r="A21" s="265">
        <v>2</v>
      </c>
      <c r="B21" s="164" t="s">
        <v>15</v>
      </c>
      <c r="C21" s="159">
        <v>5</v>
      </c>
      <c r="D21" s="159">
        <v>4</v>
      </c>
      <c r="E21" s="159">
        <v>285</v>
      </c>
      <c r="F21" s="159">
        <v>77</v>
      </c>
      <c r="G21" s="159"/>
      <c r="H21" s="159">
        <v>1</v>
      </c>
      <c r="I21" s="159">
        <v>19</v>
      </c>
      <c r="J21" s="159">
        <v>295</v>
      </c>
      <c r="K21" s="159">
        <v>29</v>
      </c>
      <c r="L21" s="18"/>
    </row>
    <row r="22" spans="1:12">
      <c r="A22" s="265">
        <v>3</v>
      </c>
      <c r="B22" s="164" t="s">
        <v>17</v>
      </c>
      <c r="C22" s="159">
        <v>0</v>
      </c>
      <c r="D22" s="159">
        <v>2</v>
      </c>
      <c r="E22" s="159">
        <v>119</v>
      </c>
      <c r="F22" s="159">
        <v>42</v>
      </c>
      <c r="G22" s="159"/>
      <c r="H22" s="159">
        <v>1</v>
      </c>
      <c r="I22" s="159">
        <v>10</v>
      </c>
      <c r="J22" s="159">
        <v>136</v>
      </c>
      <c r="K22" s="159">
        <v>10</v>
      </c>
      <c r="L22" s="18"/>
    </row>
    <row r="23" spans="1:12">
      <c r="A23" s="165" t="s">
        <v>49</v>
      </c>
      <c r="B23" s="165"/>
      <c r="C23" s="165">
        <f>SUM(C20:C22)</f>
        <v>6</v>
      </c>
      <c r="D23" s="165">
        <f t="shared" ref="D23" si="4">SUM(D20:D22)</f>
        <v>15</v>
      </c>
      <c r="E23" s="165">
        <f t="shared" ref="E23" si="5">SUM(E20:E22)</f>
        <v>590</v>
      </c>
      <c r="F23" s="165">
        <f t="shared" ref="F23" si="6">SUM(F20:F22)</f>
        <v>180</v>
      </c>
      <c r="G23" s="165"/>
      <c r="H23" s="159">
        <f>SUM(H20:H22)</f>
        <v>2</v>
      </c>
      <c r="I23" s="159">
        <f t="shared" ref="I23" si="7">SUM(I20:I22)</f>
        <v>52</v>
      </c>
      <c r="J23" s="159">
        <f t="shared" ref="J23" si="8">SUM(J20:J22)</f>
        <v>637</v>
      </c>
      <c r="K23" s="159">
        <f t="shared" ref="K23" si="9">SUM(K20:K22)</f>
        <v>68</v>
      </c>
      <c r="L23" s="159"/>
    </row>
    <row r="24" spans="1:1">
      <c r="A24" s="167" t="s">
        <v>50</v>
      </c>
    </row>
  </sheetData>
  <mergeCells count="16">
    <mergeCell ref="A3:J3"/>
    <mergeCell ref="C5:G5"/>
    <mergeCell ref="H5:L5"/>
    <mergeCell ref="A10:B10"/>
    <mergeCell ref="A15:J15"/>
    <mergeCell ref="C17:G17"/>
    <mergeCell ref="H17:L17"/>
    <mergeCell ref="C18:D18"/>
    <mergeCell ref="E18:F18"/>
    <mergeCell ref="H18:I18"/>
    <mergeCell ref="J18:K18"/>
    <mergeCell ref="A23:B23"/>
    <mergeCell ref="A5:A6"/>
    <mergeCell ref="A17:A18"/>
    <mergeCell ref="B5:B6"/>
    <mergeCell ref="B17:B1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12" sqref="A12:P12"/>
    </sheetView>
  </sheetViews>
  <sheetFormatPr defaultColWidth="9" defaultRowHeight="14.5"/>
  <cols>
    <col min="2" max="2" width="19" customWidth="1"/>
    <col min="3" max="3" width="8.45454545454546" customWidth="1"/>
    <col min="4" max="4" width="9.18181818181818" hidden="1" customWidth="1"/>
    <col min="5" max="5" width="4.72727272727273" customWidth="1"/>
    <col min="6" max="6" width="5.54545454545455" customWidth="1"/>
    <col min="7" max="7" width="7" customWidth="1"/>
    <col min="8" max="8" width="9.18181818181818" hidden="1" customWidth="1"/>
    <col min="9" max="9" width="3.72727272727273" customWidth="1"/>
    <col min="10" max="10" width="9.18181818181818" hidden="1" customWidth="1"/>
    <col min="12" max="12" width="0.272727272727273" customWidth="1"/>
    <col min="13" max="13" width="8.54545454545454" customWidth="1"/>
    <col min="14" max="14" width="9.18181818181818" hidden="1" customWidth="1"/>
    <col min="16" max="16" width="0.454545454545455" customWidth="1"/>
  </cols>
  <sheetData>
    <row r="1" ht="15.25" spans="1:2">
      <c r="A1" s="259">
        <v>12</v>
      </c>
      <c r="B1" s="260" t="s">
        <v>257</v>
      </c>
    </row>
    <row r="3" ht="15.5" spans="1:16">
      <c r="A3" s="261" t="s">
        <v>258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ht="15.5" spans="1:16">
      <c r="A4" s="261" t="s">
        <v>259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</row>
    <row r="5" spans="1:16">
      <c r="A5" s="9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20" t="s">
        <v>22</v>
      </c>
      <c r="B6" s="20" t="s">
        <v>2</v>
      </c>
      <c r="C6" s="20"/>
      <c r="D6" s="20"/>
      <c r="E6" s="20" t="s">
        <v>260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>
      <c r="A7" s="20"/>
      <c r="B7" s="20"/>
      <c r="C7" s="20"/>
      <c r="D7" s="20"/>
      <c r="E7" s="20" t="s">
        <v>12</v>
      </c>
      <c r="F7" s="20"/>
      <c r="G7" s="20"/>
      <c r="H7" s="20"/>
      <c r="I7" s="20" t="s">
        <v>13</v>
      </c>
      <c r="J7" s="20"/>
      <c r="K7" s="20"/>
      <c r="L7" s="20"/>
      <c r="M7" s="20" t="s">
        <v>14</v>
      </c>
      <c r="N7" s="20"/>
      <c r="O7" s="20"/>
      <c r="P7" s="20"/>
    </row>
    <row r="8" spans="1:16">
      <c r="A8" s="20">
        <v>1</v>
      </c>
      <c r="B8" s="20" t="s">
        <v>15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>
      <c r="A9" s="20">
        <v>2</v>
      </c>
      <c r="B9" s="20" t="s">
        <v>16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>
      <c r="A10" s="20">
        <v>3</v>
      </c>
      <c r="B10" s="20" t="s">
        <v>17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>
      <c r="A11" s="20"/>
      <c r="B11" s="20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>
      <c r="A12" s="97" t="s">
        <v>261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</row>
  </sheetData>
  <mergeCells count="25">
    <mergeCell ref="A3:P3"/>
    <mergeCell ref="A4:P4"/>
    <mergeCell ref="E6:P6"/>
    <mergeCell ref="E7:H7"/>
    <mergeCell ref="I7:L7"/>
    <mergeCell ref="M7:P7"/>
    <mergeCell ref="B8:D8"/>
    <mergeCell ref="E8:H8"/>
    <mergeCell ref="I8:L8"/>
    <mergeCell ref="M8:P8"/>
    <mergeCell ref="B9:D9"/>
    <mergeCell ref="E9:H9"/>
    <mergeCell ref="I9:L9"/>
    <mergeCell ref="M9:P9"/>
    <mergeCell ref="B10:D10"/>
    <mergeCell ref="E10:H10"/>
    <mergeCell ref="I10:L10"/>
    <mergeCell ref="M10:P10"/>
    <mergeCell ref="B11:D11"/>
    <mergeCell ref="E11:H11"/>
    <mergeCell ref="I11:L11"/>
    <mergeCell ref="M11:P11"/>
    <mergeCell ref="A12:P12"/>
    <mergeCell ref="A6:A7"/>
    <mergeCell ref="B6:D7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A15" workbookViewId="0">
      <selection activeCell="K16" sqref="K16"/>
    </sheetView>
  </sheetViews>
  <sheetFormatPr defaultColWidth="9" defaultRowHeight="14.5"/>
  <cols>
    <col min="2" max="2" width="18.5454545454545" customWidth="1"/>
    <col min="3" max="3" width="11.3636363636364" customWidth="1"/>
    <col min="4" max="4" width="11.4545454545455" customWidth="1"/>
    <col min="5" max="5" width="13.7272727272727" customWidth="1"/>
    <col min="8" max="8" width="11.5454545454545" customWidth="1"/>
  </cols>
  <sheetData>
    <row r="1" ht="23.25" customHeight="1" spans="1:8">
      <c r="A1" s="247">
        <v>1</v>
      </c>
      <c r="B1" s="248" t="s">
        <v>262</v>
      </c>
      <c r="C1" s="248"/>
      <c r="D1" s="248"/>
      <c r="E1" s="248"/>
      <c r="F1" s="248"/>
      <c r="G1" s="248"/>
      <c r="H1" s="248"/>
    </row>
    <row r="3" spans="1:11">
      <c r="A3" s="249" t="s">
        <v>263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2:2">
      <c r="B4" s="242"/>
    </row>
    <row r="5" spans="1:11">
      <c r="A5" s="251" t="s">
        <v>38</v>
      </c>
      <c r="B5" s="252" t="s">
        <v>39</v>
      </c>
      <c r="C5" s="253" t="s">
        <v>264</v>
      </c>
      <c r="D5" s="254"/>
      <c r="E5" s="255"/>
      <c r="F5" s="253" t="s">
        <v>265</v>
      </c>
      <c r="G5" s="254"/>
      <c r="H5" s="255"/>
      <c r="I5" s="253" t="s">
        <v>266</v>
      </c>
      <c r="J5" s="254"/>
      <c r="K5" s="255"/>
    </row>
    <row r="6" spans="1:11">
      <c r="A6" s="256"/>
      <c r="B6" s="252"/>
      <c r="C6" s="252" t="s">
        <v>12</v>
      </c>
      <c r="D6" s="252" t="s">
        <v>13</v>
      </c>
      <c r="E6" s="252" t="s">
        <v>193</v>
      </c>
      <c r="F6" s="252" t="s">
        <v>12</v>
      </c>
      <c r="G6" s="252" t="s">
        <v>13</v>
      </c>
      <c r="H6" s="252" t="s">
        <v>193</v>
      </c>
      <c r="I6" s="252" t="s">
        <v>12</v>
      </c>
      <c r="J6" s="252" t="s">
        <v>13</v>
      </c>
      <c r="K6" s="252" t="s">
        <v>193</v>
      </c>
    </row>
    <row r="7" spans="1:11">
      <c r="A7" s="18">
        <v>1</v>
      </c>
      <c r="B7" s="164" t="s">
        <v>15</v>
      </c>
      <c r="C7" s="154"/>
      <c r="D7" s="154"/>
      <c r="E7" s="154"/>
      <c r="F7" s="154"/>
      <c r="G7" s="154"/>
      <c r="H7" s="154"/>
      <c r="I7" s="154"/>
      <c r="J7" s="154"/>
      <c r="K7" s="20"/>
    </row>
    <row r="8" spans="1:11">
      <c r="A8" s="18">
        <v>2</v>
      </c>
      <c r="B8" s="164" t="s">
        <v>16</v>
      </c>
      <c r="C8" s="154"/>
      <c r="D8" s="154"/>
      <c r="E8" s="154"/>
      <c r="F8" s="154"/>
      <c r="G8" s="154"/>
      <c r="H8" s="154"/>
      <c r="I8" s="154"/>
      <c r="J8" s="154"/>
      <c r="K8" s="20"/>
    </row>
    <row r="9" spans="1:11">
      <c r="A9" s="18">
        <v>3</v>
      </c>
      <c r="B9" s="238" t="s">
        <v>17</v>
      </c>
      <c r="C9" s="154"/>
      <c r="D9" s="154"/>
      <c r="E9" s="154"/>
      <c r="F9" s="154"/>
      <c r="G9" s="154"/>
      <c r="H9" s="154"/>
      <c r="I9" s="154"/>
      <c r="J9" s="154"/>
      <c r="K9" s="20"/>
    </row>
    <row r="10" spans="1:11">
      <c r="A10" s="18">
        <v>4</v>
      </c>
      <c r="B10" s="239" t="s">
        <v>186</v>
      </c>
      <c r="C10" s="20"/>
      <c r="D10" s="20"/>
      <c r="E10" s="257"/>
      <c r="F10" s="20"/>
      <c r="G10" s="20"/>
      <c r="H10" s="258"/>
      <c r="I10" s="154"/>
      <c r="J10" s="154"/>
      <c r="K10" s="257"/>
    </row>
    <row r="11" spans="1:1">
      <c r="A11" s="167" t="s">
        <v>267</v>
      </c>
    </row>
    <row r="13" spans="2:2">
      <c r="B13" t="s">
        <v>268</v>
      </c>
    </row>
    <row r="16" ht="29" spans="2:5">
      <c r="B16" s="11" t="s">
        <v>269</v>
      </c>
      <c r="C16" s="11" t="s">
        <v>62</v>
      </c>
      <c r="D16" s="11" t="s">
        <v>63</v>
      </c>
      <c r="E16" s="38" t="s">
        <v>270</v>
      </c>
    </row>
    <row r="17" spans="2:5">
      <c r="B17" s="11" t="s">
        <v>264</v>
      </c>
      <c r="C17" s="11">
        <v>108.68</v>
      </c>
      <c r="D17" s="11">
        <v>104.04</v>
      </c>
      <c r="E17" s="11">
        <v>106.34</v>
      </c>
    </row>
    <row r="18" spans="2:5">
      <c r="B18" s="11" t="s">
        <v>271</v>
      </c>
      <c r="C18" s="11">
        <v>88.32</v>
      </c>
      <c r="D18" s="11">
        <v>85.15</v>
      </c>
      <c r="E18" s="11">
        <v>86.77</v>
      </c>
    </row>
    <row r="19" spans="2:5">
      <c r="B19" s="11" t="s">
        <v>272</v>
      </c>
      <c r="C19" s="11">
        <v>101.8</v>
      </c>
      <c r="D19" s="11">
        <v>96.25</v>
      </c>
      <c r="E19" s="11">
        <v>98.95</v>
      </c>
    </row>
  </sheetData>
  <mergeCells count="7">
    <mergeCell ref="B1:H1"/>
    <mergeCell ref="A3:K3"/>
    <mergeCell ref="C5:E5"/>
    <mergeCell ref="F5:H5"/>
    <mergeCell ref="I5:K5"/>
    <mergeCell ref="A5:A6"/>
    <mergeCell ref="B5:B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L15" sqref="L15"/>
    </sheetView>
  </sheetViews>
  <sheetFormatPr defaultColWidth="9" defaultRowHeight="14.5"/>
  <cols>
    <col min="1" max="1" width="4.90909090909091" customWidth="1"/>
    <col min="2" max="2" width="22.6363636363636" customWidth="1"/>
    <col min="3" max="3" width="7.90909090909091" customWidth="1"/>
    <col min="4" max="4" width="6.54545454545455" customWidth="1"/>
    <col min="5" max="5" width="7.54545454545455" customWidth="1"/>
    <col min="6" max="7" width="7.45454545454545" customWidth="1"/>
    <col min="8" max="8" width="7.54545454545455" customWidth="1"/>
    <col min="9" max="9" width="7.81818181818182" customWidth="1"/>
    <col min="10" max="10" width="7.27272727272727" customWidth="1"/>
    <col min="11" max="11" width="7.63636363636364" customWidth="1"/>
    <col min="12" max="12" width="7.45454545454545" customWidth="1"/>
    <col min="13" max="13" width="7.54545454545455" customWidth="1"/>
  </cols>
  <sheetData>
    <row r="1" ht="33.75" customHeight="1" spans="1:11">
      <c r="A1" s="103"/>
      <c r="B1" s="152" t="s">
        <v>273</v>
      </c>
      <c r="C1" s="153"/>
      <c r="D1" s="153"/>
      <c r="E1" s="153"/>
      <c r="F1" s="153"/>
      <c r="G1" s="153"/>
      <c r="H1" s="153"/>
      <c r="I1" s="153"/>
      <c r="J1" s="153"/>
      <c r="K1" s="153"/>
    </row>
    <row r="3" ht="25.5" customHeight="1" spans="1:14">
      <c r="A3" s="243" t="s">
        <v>274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1">
      <c r="A4" s="244"/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14">
      <c r="A5" s="245" t="s">
        <v>275</v>
      </c>
      <c r="B5" s="245"/>
      <c r="C5" s="246" t="s">
        <v>276</v>
      </c>
      <c r="D5" s="246"/>
      <c r="E5" s="246"/>
      <c r="F5" s="245" t="s">
        <v>277</v>
      </c>
      <c r="G5" s="245"/>
      <c r="H5" s="245"/>
      <c r="I5" s="245" t="s">
        <v>278</v>
      </c>
      <c r="J5" s="245"/>
      <c r="K5" s="245"/>
      <c r="L5" s="18" t="s">
        <v>279</v>
      </c>
      <c r="M5" s="18"/>
      <c r="N5" s="18"/>
    </row>
    <row r="6" spans="1:14">
      <c r="A6" s="245"/>
      <c r="B6" s="245"/>
      <c r="C6" s="245" t="s">
        <v>12</v>
      </c>
      <c r="D6" s="245" t="s">
        <v>13</v>
      </c>
      <c r="E6" s="245" t="s">
        <v>193</v>
      </c>
      <c r="F6" s="245" t="s">
        <v>12</v>
      </c>
      <c r="G6" s="245" t="s">
        <v>13</v>
      </c>
      <c r="H6" s="245" t="s">
        <v>193</v>
      </c>
      <c r="I6" s="245" t="s">
        <v>12</v>
      </c>
      <c r="J6" s="245" t="s">
        <v>13</v>
      </c>
      <c r="K6" s="245" t="s">
        <v>193</v>
      </c>
      <c r="L6" s="245" t="s">
        <v>12</v>
      </c>
      <c r="M6" s="245" t="s">
        <v>13</v>
      </c>
      <c r="N6" s="245" t="s">
        <v>193</v>
      </c>
    </row>
    <row r="7" ht="24.75" customHeight="1" spans="1:14">
      <c r="A7" s="18">
        <v>1</v>
      </c>
      <c r="B7" s="164" t="s">
        <v>280</v>
      </c>
      <c r="C7" s="245" t="s">
        <v>281</v>
      </c>
      <c r="D7" s="245">
        <v>0</v>
      </c>
      <c r="E7" s="245" t="s">
        <v>282</v>
      </c>
      <c r="F7" s="245">
        <v>0</v>
      </c>
      <c r="G7" s="245">
        <v>0</v>
      </c>
      <c r="H7" s="245">
        <v>0</v>
      </c>
      <c r="I7" s="245">
        <v>0</v>
      </c>
      <c r="J7" s="245">
        <v>0</v>
      </c>
      <c r="K7" s="245">
        <v>0</v>
      </c>
      <c r="L7" s="245">
        <v>0</v>
      </c>
      <c r="M7" s="245">
        <v>0</v>
      </c>
      <c r="N7" s="245">
        <v>0</v>
      </c>
    </row>
    <row r="8" ht="24.75" customHeight="1" spans="1:14">
      <c r="A8" s="18">
        <v>2</v>
      </c>
      <c r="B8" s="164" t="s">
        <v>283</v>
      </c>
      <c r="C8" s="245" t="s">
        <v>284</v>
      </c>
      <c r="D8" s="245">
        <v>100</v>
      </c>
      <c r="E8" s="245" t="s">
        <v>285</v>
      </c>
      <c r="F8" s="245" t="s">
        <v>286</v>
      </c>
      <c r="G8" s="245">
        <v>100</v>
      </c>
      <c r="H8" s="245" t="s">
        <v>287</v>
      </c>
      <c r="I8" s="245" t="s">
        <v>288</v>
      </c>
      <c r="J8" s="245" t="s">
        <v>289</v>
      </c>
      <c r="K8" s="245" t="s">
        <v>290</v>
      </c>
      <c r="L8" s="245" t="s">
        <v>291</v>
      </c>
      <c r="M8" s="245" t="s">
        <v>292</v>
      </c>
      <c r="N8" s="245" t="s">
        <v>293</v>
      </c>
    </row>
    <row r="9" ht="22.5" customHeight="1" spans="1:14">
      <c r="A9" s="18">
        <v>3</v>
      </c>
      <c r="B9" s="238" t="s">
        <v>294</v>
      </c>
      <c r="C9" s="245">
        <v>0</v>
      </c>
      <c r="D9" s="245">
        <v>0</v>
      </c>
      <c r="E9" s="245">
        <v>0</v>
      </c>
      <c r="F9" s="245" t="s">
        <v>295</v>
      </c>
      <c r="G9" s="245">
        <v>0</v>
      </c>
      <c r="H9" s="245" t="s">
        <v>296</v>
      </c>
      <c r="I9" s="245" t="s">
        <v>297</v>
      </c>
      <c r="J9" s="245" t="s">
        <v>298</v>
      </c>
      <c r="K9" s="245" t="s">
        <v>299</v>
      </c>
      <c r="L9" s="245" t="s">
        <v>300</v>
      </c>
      <c r="M9" s="245" t="s">
        <v>301</v>
      </c>
      <c r="N9" s="245" t="s">
        <v>302</v>
      </c>
    </row>
    <row r="10" spans="1:11">
      <c r="A10" s="180" t="s">
        <v>303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ht="15.25"/>
    <row r="12" ht="15.25" spans="1:12">
      <c r="A12" s="103">
        <v>3</v>
      </c>
      <c r="B12" s="105" t="s">
        <v>304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</row>
    <row r="14" spans="1:10">
      <c r="A14" s="240" t="s">
        <v>305</v>
      </c>
      <c r="B14" s="241"/>
      <c r="C14" s="241"/>
      <c r="D14" s="241"/>
      <c r="E14" s="241"/>
      <c r="F14" s="241"/>
      <c r="G14" s="241"/>
      <c r="H14" s="241"/>
      <c r="I14" s="241"/>
      <c r="J14" s="241"/>
    </row>
    <row r="15" spans="3:3">
      <c r="C15" s="242"/>
    </row>
    <row r="16" spans="1:11">
      <c r="A16" s="21" t="s">
        <v>38</v>
      </c>
      <c r="B16" s="233" t="s">
        <v>39</v>
      </c>
      <c r="C16" s="234" t="s">
        <v>264</v>
      </c>
      <c r="D16" s="235"/>
      <c r="E16" s="236"/>
      <c r="F16" s="234" t="s">
        <v>265</v>
      </c>
      <c r="G16" s="235"/>
      <c r="H16" s="236"/>
      <c r="I16" s="234" t="s">
        <v>266</v>
      </c>
      <c r="J16" s="235"/>
      <c r="K16" s="236"/>
    </row>
    <row r="17" spans="1:11">
      <c r="A17" s="24"/>
      <c r="B17" s="237"/>
      <c r="C17" s="154" t="s">
        <v>12</v>
      </c>
      <c r="D17" s="154" t="s">
        <v>13</v>
      </c>
      <c r="E17" s="154" t="s">
        <v>193</v>
      </c>
      <c r="F17" s="154" t="s">
        <v>12</v>
      </c>
      <c r="G17" s="154" t="s">
        <v>13</v>
      </c>
      <c r="H17" s="154" t="s">
        <v>193</v>
      </c>
      <c r="I17" s="154" t="s">
        <v>12</v>
      </c>
      <c r="J17" s="154" t="s">
        <v>13</v>
      </c>
      <c r="K17" s="154" t="s">
        <v>193</v>
      </c>
    </row>
    <row r="18" ht="20.25" customHeight="1" spans="1:11">
      <c r="A18" s="20">
        <v>1</v>
      </c>
      <c r="B18" s="238" t="s">
        <v>15</v>
      </c>
      <c r="C18" s="154"/>
      <c r="D18" s="154"/>
      <c r="E18" s="154"/>
      <c r="F18" s="154"/>
      <c r="G18" s="154"/>
      <c r="H18" s="154"/>
      <c r="I18" s="154"/>
      <c r="J18" s="154"/>
      <c r="K18" s="20" t="s">
        <v>306</v>
      </c>
    </row>
    <row r="19" ht="21.75" customHeight="1" spans="1:11">
      <c r="A19" s="20">
        <v>2</v>
      </c>
      <c r="B19" s="238" t="s">
        <v>16</v>
      </c>
      <c r="C19" s="154"/>
      <c r="D19" s="154"/>
      <c r="E19" s="154"/>
      <c r="F19" s="154"/>
      <c r="G19" s="154"/>
      <c r="H19" s="154"/>
      <c r="I19" s="154"/>
      <c r="J19" s="154"/>
      <c r="K19" s="20" t="s">
        <v>306</v>
      </c>
    </row>
    <row r="20" ht="21" customHeight="1" spans="1:11">
      <c r="A20" s="20">
        <v>3</v>
      </c>
      <c r="B20" s="238" t="s">
        <v>17</v>
      </c>
      <c r="C20" s="154"/>
      <c r="D20" s="154"/>
      <c r="E20" s="154"/>
      <c r="F20" s="154"/>
      <c r="G20" s="154"/>
      <c r="H20" s="154"/>
      <c r="I20" s="154"/>
      <c r="J20" s="154"/>
      <c r="K20" s="20" t="s">
        <v>306</v>
      </c>
    </row>
    <row r="21" ht="23.25" customHeight="1" spans="1:11">
      <c r="A21" s="20">
        <v>4</v>
      </c>
      <c r="B21" s="239" t="s">
        <v>186</v>
      </c>
      <c r="C21" s="20"/>
      <c r="D21" s="20"/>
      <c r="E21" s="20"/>
      <c r="F21" s="20"/>
      <c r="G21" s="20"/>
      <c r="H21" s="87"/>
      <c r="I21" s="154"/>
      <c r="J21" s="154"/>
      <c r="K21" s="20" t="s">
        <v>306</v>
      </c>
    </row>
    <row r="22" spans="1:1">
      <c r="A22" s="167" t="s">
        <v>307</v>
      </c>
    </row>
  </sheetData>
  <mergeCells count="13">
    <mergeCell ref="B1:K1"/>
    <mergeCell ref="A3:N3"/>
    <mergeCell ref="C5:E5"/>
    <mergeCell ref="F5:H5"/>
    <mergeCell ref="I5:K5"/>
    <mergeCell ref="L5:N5"/>
    <mergeCell ref="B12:L12"/>
    <mergeCell ref="C16:E16"/>
    <mergeCell ref="F16:H16"/>
    <mergeCell ref="I16:K16"/>
    <mergeCell ref="A16:A17"/>
    <mergeCell ref="B16:B17"/>
    <mergeCell ref="A5:B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I9" sqref="G6:I9"/>
    </sheetView>
  </sheetViews>
  <sheetFormatPr defaultColWidth="9" defaultRowHeight="14.5"/>
  <cols>
    <col min="1" max="1" width="12.6363636363636" customWidth="1"/>
    <col min="2" max="2" width="11.8181818181818" customWidth="1"/>
    <col min="3" max="3" width="15.1818181818182" customWidth="1"/>
    <col min="4" max="4" width="19.0909090909091" customWidth="1"/>
  </cols>
  <sheetData>
    <row r="1" ht="30" customHeight="1" spans="1:12">
      <c r="A1" s="103">
        <v>3</v>
      </c>
      <c r="B1" s="105" t="s">
        <v>304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3" spans="1:10">
      <c r="A3" s="240" t="s">
        <v>305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3:3">
      <c r="C4" s="242"/>
    </row>
    <row r="6" spans="1:4">
      <c r="A6" s="18" t="s">
        <v>308</v>
      </c>
      <c r="B6" s="18" t="s">
        <v>62</v>
      </c>
      <c r="C6" s="18" t="s">
        <v>63</v>
      </c>
      <c r="D6" s="100" t="s">
        <v>270</v>
      </c>
    </row>
    <row r="7" spans="1:4">
      <c r="A7" s="18" t="s">
        <v>264</v>
      </c>
      <c r="B7" s="18">
        <v>99.69</v>
      </c>
      <c r="C7" s="18">
        <v>100</v>
      </c>
      <c r="D7" s="18">
        <v>99.85</v>
      </c>
    </row>
    <row r="8" spans="1:4">
      <c r="A8" s="18" t="s">
        <v>271</v>
      </c>
      <c r="B8" s="18">
        <v>81.13</v>
      </c>
      <c r="C8" s="18">
        <v>82.87</v>
      </c>
      <c r="D8" s="18">
        <v>81.98</v>
      </c>
    </row>
    <row r="9" spans="1:4">
      <c r="A9" s="18" t="s">
        <v>272</v>
      </c>
      <c r="B9" s="18">
        <v>76.92</v>
      </c>
      <c r="C9" s="18">
        <v>78.91</v>
      </c>
      <c r="D9" s="18">
        <v>77.94</v>
      </c>
    </row>
  </sheetData>
  <mergeCells count="1">
    <mergeCell ref="B1:L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12"/>
  <sheetViews>
    <sheetView workbookViewId="0">
      <selection activeCell="G18" sqref="G18"/>
    </sheetView>
  </sheetViews>
  <sheetFormatPr defaultColWidth="9" defaultRowHeight="14.5"/>
  <cols>
    <col min="1" max="1" width="4.72727272727273" customWidth="1"/>
    <col min="2" max="2" width="11.8181818181818" customWidth="1"/>
    <col min="3" max="3" width="12.5454545454545" customWidth="1"/>
  </cols>
  <sheetData>
    <row r="3" spans="1:11">
      <c r="A3" s="168" t="s">
        <v>37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1">
      <c r="A5" s="159" t="s">
        <v>38</v>
      </c>
      <c r="B5" s="159" t="s">
        <v>39</v>
      </c>
      <c r="C5" s="477" t="s">
        <v>40</v>
      </c>
      <c r="D5" s="262" t="s">
        <v>41</v>
      </c>
      <c r="E5" s="263"/>
      <c r="F5" s="263"/>
      <c r="G5" s="263"/>
      <c r="H5" s="159" t="s">
        <v>42</v>
      </c>
      <c r="I5" s="159"/>
      <c r="J5" s="159"/>
      <c r="K5" s="159"/>
    </row>
    <row r="6" ht="24" customHeight="1" spans="1:11">
      <c r="A6" s="159"/>
      <c r="B6" s="159"/>
      <c r="C6" s="478"/>
      <c r="D6" s="262" t="s">
        <v>43</v>
      </c>
      <c r="E6" s="264"/>
      <c r="F6" s="266" t="s">
        <v>44</v>
      </c>
      <c r="G6" s="267"/>
      <c r="H6" s="262" t="s">
        <v>45</v>
      </c>
      <c r="I6" s="264"/>
      <c r="J6" s="266" t="s">
        <v>46</v>
      </c>
      <c r="K6" s="267"/>
    </row>
    <row r="7" spans="1:11">
      <c r="A7" s="159"/>
      <c r="B7" s="159"/>
      <c r="C7" s="159"/>
      <c r="D7" s="159" t="s">
        <v>47</v>
      </c>
      <c r="E7" s="159" t="s">
        <v>31</v>
      </c>
      <c r="F7" s="159" t="s">
        <v>47</v>
      </c>
      <c r="G7" s="159" t="s">
        <v>31</v>
      </c>
      <c r="H7" s="159" t="s">
        <v>47</v>
      </c>
      <c r="I7" s="159" t="s">
        <v>31</v>
      </c>
      <c r="J7" s="159" t="s">
        <v>47</v>
      </c>
      <c r="K7" s="159" t="s">
        <v>31</v>
      </c>
    </row>
    <row r="8" spans="1:11">
      <c r="A8" s="265">
        <v>1</v>
      </c>
      <c r="B8" s="164" t="s">
        <v>48</v>
      </c>
      <c r="C8" s="479"/>
      <c r="D8" s="159"/>
      <c r="E8" s="480"/>
      <c r="F8" s="159"/>
      <c r="G8" s="480"/>
      <c r="H8" s="159"/>
      <c r="I8" s="480"/>
      <c r="J8" s="159"/>
      <c r="K8" s="480"/>
    </row>
    <row r="9" spans="1:11">
      <c r="A9" s="265">
        <v>2</v>
      </c>
      <c r="B9" s="164" t="s">
        <v>15</v>
      </c>
      <c r="C9" s="479"/>
      <c r="D9" s="159"/>
      <c r="E9" s="480"/>
      <c r="F9" s="159"/>
      <c r="G9" s="480"/>
      <c r="H9" s="159"/>
      <c r="I9" s="480"/>
      <c r="J9" s="159"/>
      <c r="K9" s="480"/>
    </row>
    <row r="10" spans="1:11">
      <c r="A10" s="265">
        <v>3</v>
      </c>
      <c r="B10" s="164" t="s">
        <v>17</v>
      </c>
      <c r="C10" s="479"/>
      <c r="D10" s="159"/>
      <c r="E10" s="480"/>
      <c r="F10" s="159"/>
      <c r="G10" s="480"/>
      <c r="H10" s="159"/>
      <c r="I10" s="480"/>
      <c r="J10" s="159"/>
      <c r="K10" s="480"/>
    </row>
    <row r="11" spans="1:11">
      <c r="A11" s="165" t="s">
        <v>49</v>
      </c>
      <c r="B11" s="165"/>
      <c r="C11" s="481"/>
      <c r="D11" s="165"/>
      <c r="E11" s="480"/>
      <c r="F11" s="165"/>
      <c r="G11" s="480"/>
      <c r="H11" s="159"/>
      <c r="I11" s="480"/>
      <c r="J11" s="159"/>
      <c r="K11" s="480"/>
    </row>
    <row r="12" spans="1:1">
      <c r="A12" s="167" t="s">
        <v>50</v>
      </c>
    </row>
  </sheetData>
  <mergeCells count="11">
    <mergeCell ref="A3:J3"/>
    <mergeCell ref="D5:G5"/>
    <mergeCell ref="H5:K5"/>
    <mergeCell ref="D6:E6"/>
    <mergeCell ref="F6:G6"/>
    <mergeCell ref="H6:I6"/>
    <mergeCell ref="J6:K6"/>
    <mergeCell ref="A11:B11"/>
    <mergeCell ref="A5:A6"/>
    <mergeCell ref="B5:B6"/>
    <mergeCell ref="C5:C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opLeftCell="A27" workbookViewId="0">
      <selection activeCell="I1" sqref="I1"/>
    </sheetView>
  </sheetViews>
  <sheetFormatPr defaultColWidth="9" defaultRowHeight="14.5" outlineLevelRow="5" outlineLevelCol="5"/>
  <cols>
    <col min="1" max="1" width="6.72727272727273" customWidth="1"/>
    <col min="2" max="2" width="20.7272727272727" customWidth="1"/>
    <col min="3" max="3" width="17.7272727272727" customWidth="1"/>
    <col min="4" max="4" width="18.2727272727273" customWidth="1"/>
    <col min="5" max="5" width="18.7272727272727" customWidth="1"/>
  </cols>
  <sheetData>
    <row r="1" ht="54.75" customHeight="1" spans="1:6">
      <c r="A1" s="181">
        <v>4</v>
      </c>
      <c r="B1" s="106" t="s">
        <v>309</v>
      </c>
      <c r="C1" s="106"/>
      <c r="D1" s="106"/>
      <c r="E1" s="106"/>
      <c r="F1" s="181"/>
    </row>
    <row r="3" ht="25" customHeight="1" spans="1:5">
      <c r="A3" s="11" t="s">
        <v>22</v>
      </c>
      <c r="B3" s="11"/>
      <c r="C3" s="18" t="s">
        <v>310</v>
      </c>
      <c r="D3" s="18"/>
      <c r="E3" s="18"/>
    </row>
    <row r="4" ht="25" customHeight="1" spans="1:5">
      <c r="A4" s="11"/>
      <c r="B4" s="11"/>
      <c r="C4" s="18" t="s">
        <v>62</v>
      </c>
      <c r="D4" s="18" t="s">
        <v>63</v>
      </c>
      <c r="E4" s="18" t="s">
        <v>14</v>
      </c>
    </row>
    <row r="5" ht="25" customHeight="1" spans="1:5">
      <c r="A5" s="11"/>
      <c r="B5" s="11" t="s">
        <v>311</v>
      </c>
      <c r="C5" s="11"/>
      <c r="D5" s="11"/>
      <c r="E5" s="11"/>
    </row>
    <row r="6" ht="25" customHeight="1" spans="1:5">
      <c r="A6" s="11"/>
      <c r="B6" s="11" t="s">
        <v>312</v>
      </c>
      <c r="C6" s="11"/>
      <c r="D6" s="11"/>
      <c r="E6" s="11"/>
    </row>
  </sheetData>
  <mergeCells count="2">
    <mergeCell ref="B1:E1"/>
    <mergeCell ref="C3:E3"/>
  </mergeCells>
  <pageMargins left="0.7" right="0.7" top="0.75" bottom="0.75" header="0.3" footer="0.3"/>
  <pageSetup paperSize="9" orientation="portrait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1" sqref="A11"/>
    </sheetView>
  </sheetViews>
  <sheetFormatPr defaultColWidth="9" defaultRowHeight="14.5"/>
  <cols>
    <col min="1" max="1" width="7.18181818181818" customWidth="1"/>
    <col min="2" max="2" width="17" customWidth="1"/>
  </cols>
  <sheetData>
    <row r="1" ht="60.75" customHeight="1" spans="1:11">
      <c r="A1" s="103">
        <v>5</v>
      </c>
      <c r="B1" s="105" t="s">
        <v>313</v>
      </c>
      <c r="C1" s="106"/>
      <c r="D1" s="106"/>
      <c r="E1" s="106"/>
      <c r="F1" s="106"/>
      <c r="G1" s="106"/>
      <c r="H1" s="106"/>
      <c r="I1" s="106"/>
      <c r="J1" s="106"/>
      <c r="K1" s="106"/>
    </row>
    <row r="3" ht="15.75" customHeight="1" spans="2:11">
      <c r="B3" s="158" t="s">
        <v>314</v>
      </c>
      <c r="C3" s="158"/>
      <c r="D3" s="158"/>
      <c r="E3" s="158"/>
      <c r="F3" s="158"/>
      <c r="G3" s="158"/>
      <c r="H3" s="158"/>
      <c r="I3" s="158"/>
      <c r="J3" s="158"/>
      <c r="K3" s="158"/>
    </row>
    <row r="5" spans="1:11">
      <c r="A5" s="21" t="s">
        <v>38</v>
      </c>
      <c r="B5" s="233" t="s">
        <v>39</v>
      </c>
      <c r="C5" s="234" t="s">
        <v>264</v>
      </c>
      <c r="D5" s="235"/>
      <c r="E5" s="236"/>
      <c r="F5" s="234" t="s">
        <v>265</v>
      </c>
      <c r="G5" s="235"/>
      <c r="H5" s="236"/>
      <c r="I5" s="234" t="s">
        <v>266</v>
      </c>
      <c r="J5" s="235"/>
      <c r="K5" s="236"/>
    </row>
    <row r="6" spans="1:11">
      <c r="A6" s="24"/>
      <c r="B6" s="237"/>
      <c r="C6" s="154" t="s">
        <v>12</v>
      </c>
      <c r="D6" s="154" t="s">
        <v>13</v>
      </c>
      <c r="E6" s="154" t="s">
        <v>193</v>
      </c>
      <c r="F6" s="154" t="s">
        <v>12</v>
      </c>
      <c r="G6" s="154" t="s">
        <v>13</v>
      </c>
      <c r="H6" s="154" t="s">
        <v>193</v>
      </c>
      <c r="I6" s="154" t="s">
        <v>12</v>
      </c>
      <c r="J6" s="154" t="s">
        <v>13</v>
      </c>
      <c r="K6" s="154" t="s">
        <v>193</v>
      </c>
    </row>
    <row r="7" ht="20.25" customHeight="1" spans="1:11">
      <c r="A7" s="20">
        <v>1</v>
      </c>
      <c r="B7" s="238" t="s">
        <v>15</v>
      </c>
      <c r="C7" s="154"/>
      <c r="D7" s="154"/>
      <c r="E7" s="154"/>
      <c r="F7" s="154"/>
      <c r="G7" s="154"/>
      <c r="H7" s="154"/>
      <c r="I7" s="154"/>
      <c r="J7" s="154"/>
      <c r="K7" s="20" t="s">
        <v>306</v>
      </c>
    </row>
    <row r="8" ht="20.25" customHeight="1" spans="1:11">
      <c r="A8" s="20">
        <v>2</v>
      </c>
      <c r="B8" s="238" t="s">
        <v>16</v>
      </c>
      <c r="C8" s="154"/>
      <c r="D8" s="154"/>
      <c r="E8" s="154"/>
      <c r="F8" s="154"/>
      <c r="G8" s="154"/>
      <c r="H8" s="154"/>
      <c r="I8" s="154"/>
      <c r="J8" s="154"/>
      <c r="K8" s="20" t="s">
        <v>306</v>
      </c>
    </row>
    <row r="9" ht="21" customHeight="1" spans="1:11">
      <c r="A9" s="20">
        <v>3</v>
      </c>
      <c r="B9" s="238" t="s">
        <v>17</v>
      </c>
      <c r="C9" s="154"/>
      <c r="D9" s="154"/>
      <c r="E9" s="154"/>
      <c r="F9" s="154"/>
      <c r="G9" s="154"/>
      <c r="H9" s="154"/>
      <c r="I9" s="154"/>
      <c r="J9" s="154"/>
      <c r="K9" s="20" t="s">
        <v>306</v>
      </c>
    </row>
    <row r="10" ht="23.25" customHeight="1" spans="1:11">
      <c r="A10" s="20">
        <v>4</v>
      </c>
      <c r="B10" s="239" t="s">
        <v>186</v>
      </c>
      <c r="C10" s="20"/>
      <c r="D10" s="20"/>
      <c r="E10" s="20"/>
      <c r="F10" s="20"/>
      <c r="G10" s="20"/>
      <c r="H10" s="87"/>
      <c r="I10" s="154"/>
      <c r="J10" s="154"/>
      <c r="K10" s="20" t="s">
        <v>306</v>
      </c>
    </row>
    <row r="11" spans="1:1">
      <c r="A11" s="167" t="s">
        <v>307</v>
      </c>
    </row>
  </sheetData>
  <mergeCells count="7">
    <mergeCell ref="B1:K1"/>
    <mergeCell ref="B3:K3"/>
    <mergeCell ref="C5:E5"/>
    <mergeCell ref="F5:H5"/>
    <mergeCell ref="I5:K5"/>
    <mergeCell ref="A5:A6"/>
    <mergeCell ref="B5:B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opLeftCell="A11" workbookViewId="0">
      <selection activeCell="B2" sqref="B2:E2"/>
    </sheetView>
  </sheetViews>
  <sheetFormatPr defaultColWidth="9" defaultRowHeight="14.5"/>
  <cols>
    <col min="1" max="1" width="7" customWidth="1"/>
    <col min="2" max="2" width="25.2727272727273" customWidth="1"/>
    <col min="3" max="3" width="11.7272727272727" customWidth="1"/>
    <col min="4" max="4" width="14.2727272727273" customWidth="1"/>
    <col min="5" max="5" width="20.4545454545455" customWidth="1"/>
  </cols>
  <sheetData>
    <row r="1" ht="30.75" customHeight="1" spans="1:10">
      <c r="A1" s="103">
        <v>6</v>
      </c>
      <c r="B1" s="105" t="s">
        <v>315</v>
      </c>
      <c r="C1" s="106"/>
      <c r="D1" s="106"/>
      <c r="E1" s="106"/>
      <c r="F1" s="181"/>
      <c r="G1" s="181"/>
      <c r="H1" s="181"/>
      <c r="I1" s="181"/>
      <c r="J1" s="181"/>
    </row>
    <row r="2" ht="56.25" customHeight="1" spans="1:5">
      <c r="A2" s="157"/>
      <c r="B2" s="158" t="s">
        <v>316</v>
      </c>
      <c r="C2" s="158"/>
      <c r="D2" s="158"/>
      <c r="E2" s="158"/>
    </row>
    <row r="3" spans="1:5">
      <c r="A3" s="228" t="s">
        <v>317</v>
      </c>
      <c r="B3" s="228" t="s">
        <v>318</v>
      </c>
      <c r="C3" s="228" t="s">
        <v>62</v>
      </c>
      <c r="D3" s="228" t="s">
        <v>63</v>
      </c>
      <c r="E3" s="228" t="s">
        <v>270</v>
      </c>
    </row>
    <row r="4" spans="1:5">
      <c r="A4" s="228"/>
      <c r="B4" s="228"/>
      <c r="C4" s="228"/>
      <c r="D4" s="228"/>
      <c r="E4" s="228"/>
    </row>
    <row r="5" ht="24" customHeight="1" spans="1:5">
      <c r="A5" s="228">
        <v>1</v>
      </c>
      <c r="B5" s="203" t="s">
        <v>319</v>
      </c>
      <c r="C5" s="228"/>
      <c r="D5" s="228"/>
      <c r="E5" s="228"/>
    </row>
    <row r="6" ht="21.75" customHeight="1" spans="1:5">
      <c r="A6" s="228">
        <v>2</v>
      </c>
      <c r="B6" s="203" t="s">
        <v>320</v>
      </c>
      <c r="C6" s="228"/>
      <c r="D6" s="228"/>
      <c r="E6" s="228"/>
    </row>
    <row r="7" ht="27.75" customHeight="1" spans="1:5">
      <c r="A7" s="228">
        <v>3</v>
      </c>
      <c r="B7" s="203" t="s">
        <v>321</v>
      </c>
      <c r="C7" s="228"/>
      <c r="D7" s="228"/>
      <c r="E7" s="228"/>
    </row>
    <row r="8" ht="28.5" customHeight="1" spans="1:5">
      <c r="A8" s="228">
        <v>4</v>
      </c>
      <c r="B8" s="203" t="s">
        <v>322</v>
      </c>
      <c r="C8" s="228"/>
      <c r="D8" s="228"/>
      <c r="E8" s="228"/>
    </row>
    <row r="9" ht="24.75" customHeight="1" spans="1:5">
      <c r="A9" s="228">
        <v>5</v>
      </c>
      <c r="B9" s="203" t="s">
        <v>323</v>
      </c>
      <c r="C9" s="228"/>
      <c r="D9" s="228"/>
      <c r="E9" s="228"/>
    </row>
    <row r="10" ht="27.75" customHeight="1" spans="1:5">
      <c r="A10" s="228">
        <v>6</v>
      </c>
      <c r="B10" s="203" t="s">
        <v>324</v>
      </c>
      <c r="C10" s="228"/>
      <c r="D10" s="228"/>
      <c r="E10" s="228"/>
    </row>
    <row r="11" ht="30" customHeight="1" spans="1:5">
      <c r="A11" s="228">
        <v>7</v>
      </c>
      <c r="B11" s="203" t="s">
        <v>325</v>
      </c>
      <c r="C11" s="228"/>
      <c r="D11" s="228"/>
      <c r="E11" s="228"/>
    </row>
    <row r="12" ht="27" customHeight="1" spans="1:5">
      <c r="A12" s="228">
        <v>8</v>
      </c>
      <c r="B12" s="203" t="s">
        <v>326</v>
      </c>
      <c r="C12" s="228"/>
      <c r="D12" s="228"/>
      <c r="E12" s="228"/>
    </row>
    <row r="13" ht="28.5" customHeight="1" spans="1:5">
      <c r="A13" s="228">
        <v>9</v>
      </c>
      <c r="B13" s="203" t="s">
        <v>327</v>
      </c>
      <c r="C13" s="229"/>
      <c r="D13" s="229"/>
      <c r="E13" s="229"/>
    </row>
    <row r="14" ht="25.5" customHeight="1" spans="1:5">
      <c r="A14" s="230"/>
      <c r="B14" s="230" t="s">
        <v>49</v>
      </c>
      <c r="C14" s="231"/>
      <c r="D14" s="231"/>
      <c r="E14" s="231"/>
    </row>
    <row r="15" spans="1:1">
      <c r="A15" s="232" t="s">
        <v>328</v>
      </c>
    </row>
  </sheetData>
  <mergeCells count="7">
    <mergeCell ref="B1:E1"/>
    <mergeCell ref="B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4" sqref="E14"/>
    </sheetView>
  </sheetViews>
  <sheetFormatPr defaultColWidth="9" defaultRowHeight="14.5" outlineLevelRow="7" outlineLevelCol="4"/>
  <cols>
    <col min="1" max="1" width="13.0909090909091" customWidth="1"/>
    <col min="2" max="2" width="14.8181818181818" customWidth="1"/>
    <col min="3" max="3" width="14.9090909090909" customWidth="1"/>
    <col min="4" max="4" width="14.1818181818182" customWidth="1"/>
    <col min="5" max="5" width="14.0909090909091" customWidth="1"/>
  </cols>
  <sheetData>
    <row r="1" ht="27" customHeight="1" spans="1:5">
      <c r="A1" s="83" t="s">
        <v>329</v>
      </c>
      <c r="B1" s="83"/>
      <c r="C1" s="83"/>
      <c r="D1" s="83"/>
      <c r="E1" s="83"/>
    </row>
    <row r="3" ht="19" customHeight="1" spans="1:5">
      <c r="A3" s="2" t="s">
        <v>330</v>
      </c>
      <c r="B3" s="18" t="s">
        <v>331</v>
      </c>
      <c r="C3" s="18"/>
      <c r="D3" s="18"/>
      <c r="E3" s="18"/>
    </row>
    <row r="4" spans="1:5">
      <c r="A4" s="8"/>
      <c r="B4" s="18" t="s">
        <v>332</v>
      </c>
      <c r="C4" s="18" t="s">
        <v>333</v>
      </c>
      <c r="D4" s="18" t="s">
        <v>334</v>
      </c>
      <c r="E4" s="18" t="s">
        <v>49</v>
      </c>
    </row>
    <row r="5" ht="21" customHeight="1" spans="1:5">
      <c r="A5" s="11" t="s">
        <v>335</v>
      </c>
      <c r="B5" s="18">
        <v>44.01</v>
      </c>
      <c r="C5" s="18">
        <v>53.23</v>
      </c>
      <c r="D5" s="18">
        <v>2.77</v>
      </c>
      <c r="E5" s="18">
        <v>100</v>
      </c>
    </row>
    <row r="6" ht="22.5" customHeight="1" spans="1:5">
      <c r="A6" s="11" t="s">
        <v>63</v>
      </c>
      <c r="B6" s="18">
        <v>34.19</v>
      </c>
      <c r="C6" s="18">
        <v>53.67</v>
      </c>
      <c r="D6" s="18">
        <v>12.14</v>
      </c>
      <c r="E6" s="18">
        <v>100</v>
      </c>
    </row>
    <row r="7" spans="1:1">
      <c r="A7" t="s">
        <v>336</v>
      </c>
    </row>
    <row r="8" spans="1:1">
      <c r="A8" t="s">
        <v>337</v>
      </c>
    </row>
  </sheetData>
  <mergeCells count="3">
    <mergeCell ref="A1:E1"/>
    <mergeCell ref="B3:E3"/>
    <mergeCell ref="A3:A4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3" workbookViewId="0">
      <selection activeCell="G15" sqref="G15"/>
    </sheetView>
  </sheetViews>
  <sheetFormatPr defaultColWidth="9" defaultRowHeight="14.5" outlineLevelCol="7"/>
  <cols>
    <col min="1" max="1" width="5.54545454545455" customWidth="1"/>
    <col min="2" max="2" width="15.4545454545455" customWidth="1"/>
  </cols>
  <sheetData>
    <row r="1" ht="24.75" customHeight="1" spans="1:5">
      <c r="A1" s="103">
        <v>7</v>
      </c>
      <c r="B1" s="105" t="s">
        <v>338</v>
      </c>
      <c r="C1" s="106"/>
      <c r="D1" s="106"/>
      <c r="E1" s="106"/>
    </row>
    <row r="2" ht="9" customHeight="1"/>
    <row r="5" spans="1:5">
      <c r="A5" s="206" t="s">
        <v>339</v>
      </c>
      <c r="B5" s="206"/>
      <c r="C5" s="207" t="s">
        <v>340</v>
      </c>
      <c r="D5" s="207"/>
      <c r="E5" s="207"/>
    </row>
    <row r="6" spans="1:8">
      <c r="A6" s="208"/>
      <c r="B6" s="208"/>
      <c r="C6" s="209"/>
      <c r="D6" s="209"/>
      <c r="E6" s="209"/>
      <c r="G6" t="s">
        <v>339</v>
      </c>
      <c r="H6" t="s">
        <v>341</v>
      </c>
    </row>
    <row r="7" spans="1:8">
      <c r="A7" s="210">
        <v>2018</v>
      </c>
      <c r="B7" s="210"/>
      <c r="C7" s="211">
        <v>11.31</v>
      </c>
      <c r="D7" s="211"/>
      <c r="E7" s="211"/>
      <c r="G7">
        <v>2018</v>
      </c>
      <c r="H7" s="212">
        <v>11.31</v>
      </c>
    </row>
    <row r="8" spans="1:8">
      <c r="A8" s="213">
        <v>2019</v>
      </c>
      <c r="B8" s="213"/>
      <c r="C8" s="214">
        <v>11.32</v>
      </c>
      <c r="D8" s="214"/>
      <c r="E8" s="214"/>
      <c r="G8">
        <v>2019</v>
      </c>
      <c r="H8" s="214">
        <v>11.32</v>
      </c>
    </row>
    <row r="9" spans="1:8">
      <c r="A9" s="215">
        <v>2020</v>
      </c>
      <c r="B9" s="216"/>
      <c r="C9" s="217">
        <v>11.33</v>
      </c>
      <c r="D9" s="218"/>
      <c r="E9" s="218"/>
      <c r="G9">
        <v>2020</v>
      </c>
      <c r="H9" s="219">
        <v>11.33</v>
      </c>
    </row>
    <row r="10" spans="1:8">
      <c r="A10" s="215">
        <v>2021</v>
      </c>
      <c r="B10" s="216"/>
      <c r="C10" s="214">
        <v>11.34</v>
      </c>
      <c r="D10" s="214"/>
      <c r="E10" s="218"/>
      <c r="G10">
        <v>2021</v>
      </c>
      <c r="H10" s="214">
        <v>11.34</v>
      </c>
    </row>
    <row r="11" spans="1:8">
      <c r="A11" s="215">
        <v>2022</v>
      </c>
      <c r="B11" s="220"/>
      <c r="C11" s="217">
        <v>11.36</v>
      </c>
      <c r="D11" s="218"/>
      <c r="E11" s="218"/>
      <c r="G11">
        <v>2022</v>
      </c>
      <c r="H11" s="219">
        <v>11.36</v>
      </c>
    </row>
    <row r="12" spans="1:5">
      <c r="A12" s="215"/>
      <c r="B12" s="220"/>
      <c r="C12" s="214"/>
      <c r="D12" s="214"/>
      <c r="E12" s="218"/>
    </row>
    <row r="13" spans="1:5">
      <c r="A13" s="215"/>
      <c r="B13" s="220"/>
      <c r="C13" s="218"/>
      <c r="D13" s="218"/>
      <c r="E13" s="218"/>
    </row>
    <row r="14" spans="1:5">
      <c r="A14" s="221"/>
      <c r="B14" s="222"/>
      <c r="C14" s="223"/>
      <c r="D14" s="223"/>
      <c r="E14" s="223"/>
    </row>
    <row r="15" spans="1:5">
      <c r="A15" s="213"/>
      <c r="B15" s="220"/>
      <c r="C15" s="224"/>
      <c r="D15" s="224"/>
      <c r="E15" s="225"/>
    </row>
    <row r="16" spans="1:5">
      <c r="A16" s="213"/>
      <c r="B16" s="226"/>
      <c r="C16" s="227"/>
      <c r="D16" s="227"/>
      <c r="E16" s="227"/>
    </row>
  </sheetData>
  <mergeCells count="4">
    <mergeCell ref="B1:E1"/>
    <mergeCell ref="C5:E5"/>
    <mergeCell ref="A7:B7"/>
    <mergeCell ref="A5:B6"/>
  </mergeCells>
  <pageMargins left="0.7" right="0.7" top="0.75" bottom="0.75" header="0.3" footer="0.3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26" workbookViewId="0">
      <selection activeCell="G11" sqref="G11"/>
    </sheetView>
  </sheetViews>
  <sheetFormatPr defaultColWidth="9" defaultRowHeight="14.5" outlineLevelCol="6"/>
  <cols>
    <col min="2" max="2" width="19.4545454545455" customWidth="1"/>
  </cols>
  <sheetData>
    <row r="1" ht="45.75" customHeight="1" spans="1:7">
      <c r="A1" s="103">
        <v>8</v>
      </c>
      <c r="B1" s="152" t="s">
        <v>342</v>
      </c>
      <c r="C1" s="153"/>
      <c r="D1" s="153"/>
      <c r="E1" s="153"/>
      <c r="F1" s="153"/>
      <c r="G1" s="153"/>
    </row>
    <row r="3" spans="1:1">
      <c r="A3" t="s">
        <v>343</v>
      </c>
    </row>
    <row r="5" spans="1:5">
      <c r="A5" s="11" t="s">
        <v>22</v>
      </c>
      <c r="B5" s="11" t="s">
        <v>23</v>
      </c>
      <c r="C5" s="18" t="s">
        <v>344</v>
      </c>
      <c r="D5" s="18" t="s">
        <v>345</v>
      </c>
      <c r="E5" s="18" t="s">
        <v>346</v>
      </c>
    </row>
    <row r="6" spans="1:5">
      <c r="A6" s="11">
        <v>1</v>
      </c>
      <c r="B6" s="203" t="s">
        <v>15</v>
      </c>
      <c r="C6" s="11"/>
      <c r="D6" s="11"/>
      <c r="E6" s="11"/>
    </row>
    <row r="7" spans="1:5">
      <c r="A7" s="11">
        <v>2</v>
      </c>
      <c r="B7" s="203" t="s">
        <v>16</v>
      </c>
      <c r="C7" s="11"/>
      <c r="D7" s="11"/>
      <c r="E7" s="11"/>
    </row>
    <row r="8" spans="1:5">
      <c r="A8" s="11">
        <v>3</v>
      </c>
      <c r="B8" s="203" t="s">
        <v>17</v>
      </c>
      <c r="C8" s="11"/>
      <c r="D8" s="11"/>
      <c r="E8" s="11"/>
    </row>
    <row r="9" spans="1:5">
      <c r="A9" s="11"/>
      <c r="B9" s="11" t="s">
        <v>19</v>
      </c>
      <c r="C9" s="11"/>
      <c r="D9" s="11"/>
      <c r="E9" s="11"/>
    </row>
    <row r="10" spans="1:1">
      <c r="A10" t="s">
        <v>347</v>
      </c>
    </row>
    <row r="13" spans="1:1">
      <c r="A13" t="s">
        <v>348</v>
      </c>
    </row>
    <row r="15" spans="1:5">
      <c r="A15" s="11" t="s">
        <v>22</v>
      </c>
      <c r="B15" s="11" t="s">
        <v>23</v>
      </c>
      <c r="C15" s="18" t="s">
        <v>344</v>
      </c>
      <c r="D15" s="18" t="s">
        <v>345</v>
      </c>
      <c r="E15" s="18" t="s">
        <v>346</v>
      </c>
    </row>
    <row r="16" spans="1:5">
      <c r="A16" s="11">
        <v>1</v>
      </c>
      <c r="B16" s="203" t="s">
        <v>15</v>
      </c>
      <c r="C16" s="134"/>
      <c r="D16" s="11"/>
      <c r="E16" s="11"/>
    </row>
    <row r="17" spans="1:5">
      <c r="A17" s="11">
        <v>2</v>
      </c>
      <c r="B17" s="203" t="s">
        <v>16</v>
      </c>
      <c r="C17" s="134"/>
      <c r="D17" s="11"/>
      <c r="E17" s="11"/>
    </row>
    <row r="18" spans="1:5">
      <c r="A18" s="11">
        <v>3</v>
      </c>
      <c r="B18" s="203" t="s">
        <v>17</v>
      </c>
      <c r="C18" s="134"/>
      <c r="D18" s="11"/>
      <c r="E18" s="11"/>
    </row>
    <row r="19" spans="1:5">
      <c r="A19" s="11"/>
      <c r="B19" s="11" t="s">
        <v>19</v>
      </c>
      <c r="C19" s="134"/>
      <c r="D19" s="11"/>
      <c r="E19" s="11"/>
    </row>
    <row r="20" spans="1:2">
      <c r="A20" s="94" t="s">
        <v>347</v>
      </c>
      <c r="B20" s="204"/>
    </row>
    <row r="23" spans="1:1">
      <c r="A23" t="s">
        <v>349</v>
      </c>
    </row>
    <row r="25" spans="1:5">
      <c r="A25" s="11" t="s">
        <v>22</v>
      </c>
      <c r="B25" s="11" t="s">
        <v>23</v>
      </c>
      <c r="C25" s="18" t="s">
        <v>344</v>
      </c>
      <c r="D25" s="18" t="s">
        <v>345</v>
      </c>
      <c r="E25" s="18" t="s">
        <v>346</v>
      </c>
    </row>
    <row r="26" spans="1:5">
      <c r="A26" s="11">
        <v>1</v>
      </c>
      <c r="B26" s="203" t="s">
        <v>15</v>
      </c>
      <c r="C26" s="134"/>
      <c r="D26" s="11"/>
      <c r="E26" s="11"/>
    </row>
    <row r="27" spans="1:5">
      <c r="A27" s="11">
        <v>2</v>
      </c>
      <c r="B27" s="203" t="s">
        <v>16</v>
      </c>
      <c r="C27" s="134"/>
      <c r="D27" s="11"/>
      <c r="E27" s="11"/>
    </row>
    <row r="28" spans="1:5">
      <c r="A28" s="11">
        <v>3</v>
      </c>
      <c r="B28" s="203" t="s">
        <v>17</v>
      </c>
      <c r="C28" s="134"/>
      <c r="D28" s="11"/>
      <c r="E28" s="11"/>
    </row>
    <row r="29" spans="1:5">
      <c r="A29" s="11"/>
      <c r="B29" s="11" t="s">
        <v>19</v>
      </c>
      <c r="C29" s="134"/>
      <c r="D29" s="11"/>
      <c r="E29" s="11"/>
    </row>
    <row r="30" spans="1:2">
      <c r="A30" t="s">
        <v>347</v>
      </c>
      <c r="B30" s="205"/>
    </row>
  </sheetData>
  <mergeCells count="1">
    <mergeCell ref="B1:G1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14" workbookViewId="0">
      <selection activeCell="C10" sqref="C10"/>
    </sheetView>
  </sheetViews>
  <sheetFormatPr defaultColWidth="9" defaultRowHeight="14.5" outlineLevelCol="6"/>
  <cols>
    <col min="1" max="1" width="11.7272727272727" customWidth="1"/>
    <col min="2" max="2" width="27.2727272727273" customWidth="1"/>
    <col min="3" max="3" width="17.2727272727273" customWidth="1"/>
    <col min="4" max="4" width="17.5454545454545" customWidth="1"/>
    <col min="5" max="5" width="17.1818181818182" customWidth="1"/>
  </cols>
  <sheetData>
    <row r="1" spans="1:1">
      <c r="A1" s="156" t="s">
        <v>350</v>
      </c>
    </row>
    <row r="3" ht="38.25" customHeight="1" spans="1:5">
      <c r="A3" s="157" t="s">
        <v>351</v>
      </c>
      <c r="B3" s="190" t="s">
        <v>352</v>
      </c>
      <c r="C3" s="190"/>
      <c r="D3" s="190"/>
      <c r="E3" s="190"/>
    </row>
    <row r="4" ht="15.25"/>
    <row r="5" ht="15.25" spans="1:5">
      <c r="A5" s="191" t="s">
        <v>38</v>
      </c>
      <c r="B5" s="192" t="s">
        <v>353</v>
      </c>
      <c r="C5" s="192" t="s">
        <v>354</v>
      </c>
      <c r="D5" s="192" t="s">
        <v>63</v>
      </c>
      <c r="E5" s="192" t="s">
        <v>355</v>
      </c>
    </row>
    <row r="6" ht="22.5" customHeight="1" spans="1:5">
      <c r="A6" s="193" t="s">
        <v>356</v>
      </c>
      <c r="B6" s="194" t="s">
        <v>357</v>
      </c>
      <c r="C6" s="195"/>
      <c r="D6" s="195"/>
      <c r="E6" s="195"/>
    </row>
    <row r="7" ht="28.5" customHeight="1" spans="1:5">
      <c r="A7" s="193"/>
      <c r="B7" s="196" t="s">
        <v>358</v>
      </c>
      <c r="C7" s="197"/>
      <c r="D7" s="197"/>
      <c r="E7" s="195"/>
    </row>
    <row r="8" ht="27.75" customHeight="1" spans="1:5">
      <c r="A8" s="193"/>
      <c r="B8" s="196" t="s">
        <v>359</v>
      </c>
      <c r="C8" s="197"/>
      <c r="D8" s="197"/>
      <c r="E8" s="195"/>
    </row>
    <row r="9" ht="25.5" customHeight="1" spans="1:5">
      <c r="A9" s="193" t="s">
        <v>360</v>
      </c>
      <c r="B9" s="194" t="s">
        <v>361</v>
      </c>
      <c r="C9" s="195"/>
      <c r="D9" s="195"/>
      <c r="E9" s="195"/>
    </row>
    <row r="10" ht="29.25" customHeight="1" spans="1:5">
      <c r="A10" s="193"/>
      <c r="B10" s="194" t="s">
        <v>362</v>
      </c>
      <c r="C10" s="198"/>
      <c r="D10" s="198"/>
      <c r="E10" s="195"/>
    </row>
    <row r="11" ht="30" customHeight="1" spans="1:5">
      <c r="A11" s="193"/>
      <c r="B11" s="194" t="s">
        <v>363</v>
      </c>
      <c r="C11" s="198"/>
      <c r="D11" s="198"/>
      <c r="E11" s="195"/>
    </row>
    <row r="12" ht="30" customHeight="1" spans="1:5">
      <c r="A12" s="193"/>
      <c r="B12" s="194" t="s">
        <v>364</v>
      </c>
      <c r="C12" s="198"/>
      <c r="D12" s="198"/>
      <c r="E12" s="195"/>
    </row>
    <row r="13" ht="24.75" customHeight="1" spans="1:5">
      <c r="A13" s="199" t="s">
        <v>365</v>
      </c>
      <c r="B13" s="200"/>
      <c r="C13" s="201"/>
      <c r="D13" s="201"/>
      <c r="E13" s="201"/>
    </row>
    <row r="14" ht="29.25" customHeight="1" spans="1:5">
      <c r="A14" s="199" t="s">
        <v>366</v>
      </c>
      <c r="B14" s="200"/>
      <c r="C14" s="201"/>
      <c r="D14" s="201"/>
      <c r="E14" s="201"/>
    </row>
    <row r="15" spans="1:5">
      <c r="A15" s="202" t="s">
        <v>367</v>
      </c>
      <c r="B15" s="202"/>
      <c r="C15" s="202"/>
      <c r="D15" s="202"/>
      <c r="E15" s="202"/>
    </row>
    <row r="19" spans="2:7">
      <c r="B19" t="s">
        <v>62</v>
      </c>
      <c r="C19" s="79">
        <f>G19/F19*100</f>
        <v>6.82967236996201</v>
      </c>
      <c r="F19">
        <v>35009</v>
      </c>
      <c r="G19">
        <v>2391</v>
      </c>
    </row>
    <row r="20" spans="2:7">
      <c r="B20" t="s">
        <v>63</v>
      </c>
      <c r="C20" s="79">
        <f>G20/F20*100</f>
        <v>5.26508762924397</v>
      </c>
      <c r="F20">
        <v>27274</v>
      </c>
      <c r="G20">
        <v>1436</v>
      </c>
    </row>
  </sheetData>
  <mergeCells count="4">
    <mergeCell ref="B3:E3"/>
    <mergeCell ref="A13:B13"/>
    <mergeCell ref="A14:B14"/>
    <mergeCell ref="A15:E15"/>
  </mergeCells>
  <pageMargins left="0.31496062992126" right="0.118110236220472" top="0.748031496062992" bottom="0.748031496062992" header="0.31496062992126" footer="0.31496062992126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B1" sqref="B1"/>
    </sheetView>
  </sheetViews>
  <sheetFormatPr defaultColWidth="9" defaultRowHeight="14.5" outlineLevelCol="1"/>
  <cols>
    <col min="1" max="1" width="37.5454545454545" customWidth="1"/>
  </cols>
  <sheetData>
    <row r="1" ht="15.25" spans="1:2">
      <c r="A1" s="103" t="s">
        <v>368</v>
      </c>
      <c r="B1" s="189"/>
    </row>
  </sheetData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5" workbookViewId="0">
      <selection activeCell="E11" sqref="E11"/>
    </sheetView>
  </sheetViews>
  <sheetFormatPr defaultColWidth="9" defaultRowHeight="14.5" outlineLevelCol="4"/>
  <cols>
    <col min="1" max="1" width="5.45454545454545" customWidth="1"/>
    <col min="2" max="2" width="21.1818181818182" customWidth="1"/>
    <col min="3" max="3" width="14.1818181818182" customWidth="1"/>
    <col min="4" max="4" width="13.2727272727273" customWidth="1"/>
    <col min="5" max="5" width="10.7272727272727" customWidth="1"/>
  </cols>
  <sheetData>
    <row r="1" spans="1:1">
      <c r="A1" s="156" t="s">
        <v>369</v>
      </c>
    </row>
    <row r="3" ht="27" customHeight="1" spans="1:5">
      <c r="A3" s="11" t="s">
        <v>38</v>
      </c>
      <c r="B3" s="11" t="s">
        <v>39</v>
      </c>
      <c r="C3" s="11" t="s">
        <v>370</v>
      </c>
      <c r="D3" s="11" t="s">
        <v>371</v>
      </c>
      <c r="E3" s="11" t="s">
        <v>31</v>
      </c>
    </row>
    <row r="4" ht="22.5" customHeight="1" spans="1:5">
      <c r="A4" s="11">
        <v>1</v>
      </c>
      <c r="B4" s="11" t="s">
        <v>16</v>
      </c>
      <c r="C4" s="11"/>
      <c r="D4" s="11"/>
      <c r="E4" s="11"/>
    </row>
    <row r="5" ht="22.5" customHeight="1" spans="1:5">
      <c r="A5" s="11">
        <v>2</v>
      </c>
      <c r="B5" s="11" t="s">
        <v>15</v>
      </c>
      <c r="C5" s="11"/>
      <c r="D5" s="11"/>
      <c r="E5" s="11"/>
    </row>
    <row r="6" ht="22.5" customHeight="1" spans="1:5">
      <c r="A6" s="11">
        <v>3</v>
      </c>
      <c r="B6" s="11" t="s">
        <v>17</v>
      </c>
      <c r="C6" s="11"/>
      <c r="D6" s="11"/>
      <c r="E6" s="11"/>
    </row>
    <row r="7" spans="1:5">
      <c r="A7" s="11"/>
      <c r="B7" s="11"/>
      <c r="C7" s="11"/>
      <c r="D7" s="11"/>
      <c r="E7" s="11"/>
    </row>
    <row r="8" ht="26.25" customHeight="1" spans="1:5">
      <c r="A8" s="11"/>
      <c r="B8" s="11" t="s">
        <v>102</v>
      </c>
      <c r="C8" s="11"/>
      <c r="D8" s="11"/>
      <c r="E8" s="11"/>
    </row>
    <row r="9" spans="2:2">
      <c r="B9" s="30" t="s">
        <v>372</v>
      </c>
    </row>
  </sheetData>
  <pageMargins left="0.7" right="0.7" top="0.75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38"/>
  <sheetViews>
    <sheetView topLeftCell="A55" workbookViewId="0">
      <selection activeCell="B17" sqref="B17:F17"/>
    </sheetView>
  </sheetViews>
  <sheetFormatPr defaultColWidth="9" defaultRowHeight="14.5"/>
  <cols>
    <col min="1" max="1" width="3.81818181818182" customWidth="1"/>
    <col min="3" max="3" width="17" customWidth="1"/>
    <col min="4" max="4" width="15.1818181818182" customWidth="1"/>
    <col min="5" max="5" width="15.4545454545455" customWidth="1"/>
    <col min="6" max="6" width="19.1818181818182" customWidth="1"/>
  </cols>
  <sheetData>
    <row r="3" ht="45.75" customHeight="1" spans="1:9">
      <c r="A3" s="105" t="s">
        <v>373</v>
      </c>
      <c r="B3" s="106"/>
      <c r="C3" s="106"/>
      <c r="D3" s="106"/>
      <c r="E3" s="106"/>
      <c r="F3" s="106"/>
      <c r="G3" s="181"/>
      <c r="H3" s="181"/>
      <c r="I3" s="181"/>
    </row>
    <row r="4" ht="29.25" customHeight="1" spans="1:9">
      <c r="A4" s="105" t="s">
        <v>374</v>
      </c>
      <c r="B4" s="106"/>
      <c r="C4" s="106"/>
      <c r="D4" s="106"/>
      <c r="E4" s="106"/>
      <c r="F4" s="106"/>
      <c r="G4" s="181"/>
      <c r="H4" s="181"/>
      <c r="I4" s="181"/>
    </row>
    <row r="5" spans="1:9">
      <c r="A5" s="181"/>
      <c r="B5" s="182" t="s">
        <v>375</v>
      </c>
      <c r="C5" s="182"/>
      <c r="D5" s="182"/>
      <c r="E5" s="182"/>
      <c r="F5" s="182"/>
      <c r="G5" s="182"/>
      <c r="H5" s="182"/>
      <c r="I5" s="182"/>
    </row>
    <row r="6" spans="1:9">
      <c r="A6" s="181"/>
      <c r="B6" s="182" t="s">
        <v>376</v>
      </c>
      <c r="C6" s="182"/>
      <c r="D6" s="182"/>
      <c r="E6" s="182"/>
      <c r="F6" s="182"/>
      <c r="G6" s="182"/>
      <c r="H6" s="182"/>
      <c r="I6" s="182"/>
    </row>
    <row r="7" spans="1:2">
      <c r="A7" s="181"/>
      <c r="B7" s="183"/>
    </row>
    <row r="8" spans="1:6">
      <c r="A8" s="184"/>
      <c r="B8" s="11" t="s">
        <v>22</v>
      </c>
      <c r="C8" s="11" t="s">
        <v>39</v>
      </c>
      <c r="D8" s="11" t="s">
        <v>344</v>
      </c>
      <c r="E8" s="11" t="s">
        <v>345</v>
      </c>
      <c r="F8" s="11" t="s">
        <v>377</v>
      </c>
    </row>
    <row r="9" spans="1:6">
      <c r="A9" s="184"/>
      <c r="B9" s="11">
        <v>1</v>
      </c>
      <c r="C9" s="185" t="s">
        <v>15</v>
      </c>
      <c r="D9" s="11"/>
      <c r="E9" s="11"/>
      <c r="F9" s="11"/>
    </row>
    <row r="10" spans="1:6">
      <c r="A10" s="184"/>
      <c r="B10" s="11">
        <v>2</v>
      </c>
      <c r="C10" s="185" t="s">
        <v>16</v>
      </c>
      <c r="D10" s="11"/>
      <c r="E10" s="11"/>
      <c r="F10" s="11"/>
    </row>
    <row r="11" spans="2:6">
      <c r="B11" s="11">
        <v>3</v>
      </c>
      <c r="C11" s="185" t="s">
        <v>17</v>
      </c>
      <c r="D11" s="11"/>
      <c r="E11" s="11"/>
      <c r="F11" s="11"/>
    </row>
    <row r="12" spans="2:6">
      <c r="B12" s="11"/>
      <c r="C12" s="11" t="s">
        <v>19</v>
      </c>
      <c r="D12" s="11"/>
      <c r="E12" s="11"/>
      <c r="F12" s="11"/>
    </row>
    <row r="13" spans="2:3">
      <c r="B13" s="186" t="s">
        <v>378</v>
      </c>
      <c r="C13" s="94"/>
    </row>
    <row r="15" ht="27.75" customHeight="1" spans="1:9">
      <c r="A15" s="105" t="s">
        <v>379</v>
      </c>
      <c r="B15" s="106"/>
      <c r="C15" s="106"/>
      <c r="D15" s="106"/>
      <c r="E15" s="106"/>
      <c r="F15" s="106"/>
      <c r="G15" s="181"/>
      <c r="H15" s="181"/>
      <c r="I15" s="181"/>
    </row>
    <row r="16" ht="24.75" customHeight="1" spans="1:9">
      <c r="A16" s="105"/>
      <c r="B16" s="187" t="s">
        <v>380</v>
      </c>
      <c r="C16" s="187"/>
      <c r="D16" s="187"/>
      <c r="E16" s="187"/>
      <c r="F16" s="187"/>
      <c r="G16" s="106"/>
      <c r="H16" s="106"/>
      <c r="I16" s="106"/>
    </row>
    <row r="17" ht="19.5" customHeight="1" spans="1:9">
      <c r="A17" s="105"/>
      <c r="B17" s="187" t="s">
        <v>259</v>
      </c>
      <c r="C17" s="187"/>
      <c r="D17" s="187"/>
      <c r="E17" s="187"/>
      <c r="F17" s="187"/>
      <c r="G17" s="106"/>
      <c r="H17" s="106"/>
      <c r="I17" s="106"/>
    </row>
    <row r="18" ht="12.75" customHeight="1" spans="1:9">
      <c r="A18" s="105"/>
      <c r="B18" s="188"/>
      <c r="G18" s="106"/>
      <c r="H18" s="106"/>
      <c r="I18" s="106"/>
    </row>
    <row r="19" ht="25.5" customHeight="1" spans="1:9">
      <c r="A19" s="105"/>
      <c r="B19" s="11" t="s">
        <v>22</v>
      </c>
      <c r="C19" s="11" t="s">
        <v>39</v>
      </c>
      <c r="D19" s="11" t="s">
        <v>344</v>
      </c>
      <c r="E19" s="11" t="s">
        <v>345</v>
      </c>
      <c r="F19" s="11" t="s">
        <v>377</v>
      </c>
      <c r="G19" s="106"/>
      <c r="H19" s="106"/>
      <c r="I19" s="106"/>
    </row>
    <row r="20" ht="21" customHeight="1" spans="1:9">
      <c r="A20" s="105"/>
      <c r="B20" s="11">
        <v>1</v>
      </c>
      <c r="C20" s="185" t="s">
        <v>15</v>
      </c>
      <c r="D20" s="11"/>
      <c r="E20" s="11"/>
      <c r="F20" s="11"/>
      <c r="G20" s="106"/>
      <c r="H20" s="106"/>
      <c r="I20" s="106"/>
    </row>
    <row r="21" ht="18" customHeight="1" spans="1:9">
      <c r="A21" s="105"/>
      <c r="B21" s="11">
        <v>2</v>
      </c>
      <c r="C21" s="185" t="s">
        <v>16</v>
      </c>
      <c r="D21" s="11"/>
      <c r="E21" s="11"/>
      <c r="F21" s="11"/>
      <c r="G21" s="106"/>
      <c r="H21" s="106"/>
      <c r="I21" s="106"/>
    </row>
    <row r="22" ht="15.25" spans="1:6">
      <c r="A22" s="104"/>
      <c r="B22" s="11">
        <v>3</v>
      </c>
      <c r="C22" s="185" t="s">
        <v>17</v>
      </c>
      <c r="D22" s="11"/>
      <c r="E22" s="11"/>
      <c r="F22" s="11"/>
    </row>
    <row r="23" spans="2:6">
      <c r="B23" s="11"/>
      <c r="C23" s="11" t="s">
        <v>19</v>
      </c>
      <c r="D23" s="11"/>
      <c r="E23" s="11"/>
      <c r="F23" s="11"/>
    </row>
    <row r="24" spans="2:3">
      <c r="B24" s="186" t="s">
        <v>378</v>
      </c>
      <c r="C24" s="94"/>
    </row>
    <row r="26" ht="24" customHeight="1" spans="1:6">
      <c r="A26" s="105"/>
      <c r="B26" s="106"/>
      <c r="C26" s="106"/>
      <c r="D26" s="106"/>
      <c r="E26" s="106"/>
      <c r="F26" s="106"/>
    </row>
    <row r="38" ht="29.25" customHeight="1" spans="1:6">
      <c r="A38" s="105" t="s">
        <v>381</v>
      </c>
      <c r="B38" s="106"/>
      <c r="C38" s="106"/>
      <c r="D38" s="106"/>
      <c r="E38" s="106"/>
      <c r="F38" s="106"/>
    </row>
  </sheetData>
  <mergeCells count="7">
    <mergeCell ref="A3:F3"/>
    <mergeCell ref="A4:F4"/>
    <mergeCell ref="A15:F15"/>
    <mergeCell ref="B16:F16"/>
    <mergeCell ref="B17:F17"/>
    <mergeCell ref="A26:F26"/>
    <mergeCell ref="A38:F3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1" sqref="$A1:$XFD1048576"/>
    </sheetView>
  </sheetViews>
  <sheetFormatPr defaultColWidth="9" defaultRowHeight="14.5" outlineLevelRow="7" outlineLevelCol="2"/>
  <cols>
    <col min="2" max="2" width="20.5454545454545" customWidth="1"/>
    <col min="3" max="3" width="12.0909090909091" customWidth="1"/>
  </cols>
  <sheetData>
    <row r="1" spans="1:1">
      <c r="A1" t="s">
        <v>51</v>
      </c>
    </row>
    <row r="3" spans="2:3">
      <c r="B3" s="94" t="s">
        <v>52</v>
      </c>
      <c r="C3" s="94" t="s">
        <v>53</v>
      </c>
    </row>
    <row r="4" spans="1:3">
      <c r="A4">
        <v>2018</v>
      </c>
      <c r="B4">
        <v>6.32</v>
      </c>
      <c r="C4">
        <v>4.92</v>
      </c>
    </row>
    <row r="5" spans="1:3">
      <c r="A5">
        <v>2019</v>
      </c>
      <c r="B5">
        <v>6</v>
      </c>
      <c r="C5">
        <v>4.6</v>
      </c>
    </row>
    <row r="6" spans="1:3">
      <c r="A6">
        <v>2020</v>
      </c>
      <c r="B6">
        <v>6.01</v>
      </c>
      <c r="C6">
        <v>4.54</v>
      </c>
    </row>
    <row r="7" spans="1:3">
      <c r="A7">
        <v>2021</v>
      </c>
      <c r="B7">
        <v>6.98</v>
      </c>
      <c r="C7">
        <v>5.14</v>
      </c>
    </row>
    <row r="8" spans="1:3">
      <c r="A8">
        <v>2022</v>
      </c>
      <c r="B8">
        <v>6.16</v>
      </c>
      <c r="C8">
        <v>4.46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N13" sqref="N13:N14"/>
    </sheetView>
  </sheetViews>
  <sheetFormatPr defaultColWidth="9" defaultRowHeight="14.5" outlineLevelCol="7"/>
  <cols>
    <col min="1" max="1" width="6" customWidth="1"/>
    <col min="2" max="2" width="19.1818181818182" customWidth="1"/>
    <col min="7" max="7" width="12.5454545454545" customWidth="1"/>
    <col min="8" max="8" width="12.1818181818182" customWidth="1"/>
  </cols>
  <sheetData>
    <row r="1" spans="1:1">
      <c r="A1" t="s">
        <v>382</v>
      </c>
    </row>
    <row r="3" ht="15" customHeight="1" spans="1:8">
      <c r="A3" s="180" t="s">
        <v>383</v>
      </c>
      <c r="B3" s="180"/>
      <c r="C3" s="180"/>
      <c r="D3" s="180"/>
      <c r="E3" s="180"/>
      <c r="F3" s="180"/>
      <c r="G3" s="180"/>
      <c r="H3" s="180"/>
    </row>
    <row r="4" ht="15" customHeight="1" spans="1:8">
      <c r="A4" s="168"/>
      <c r="B4" s="168"/>
      <c r="C4" s="168"/>
      <c r="D4" s="168"/>
      <c r="E4" s="168"/>
      <c r="F4" s="168"/>
      <c r="G4" s="168"/>
      <c r="H4" s="168"/>
    </row>
    <row r="5" ht="15" customHeight="1" spans="1:8">
      <c r="A5" s="168"/>
      <c r="B5" s="168"/>
      <c r="C5" s="168"/>
      <c r="D5" s="168"/>
      <c r="E5" s="168"/>
      <c r="F5" s="168"/>
      <c r="G5" s="168"/>
      <c r="H5" s="168"/>
    </row>
    <row r="6" spans="1:8">
      <c r="A6" s="159" t="s">
        <v>38</v>
      </c>
      <c r="B6" s="159" t="s">
        <v>384</v>
      </c>
      <c r="C6" s="159" t="s">
        <v>62</v>
      </c>
      <c r="D6" s="159"/>
      <c r="E6" s="159" t="s">
        <v>63</v>
      </c>
      <c r="F6" s="159"/>
      <c r="G6" s="159" t="s">
        <v>385</v>
      </c>
      <c r="H6" s="159"/>
    </row>
    <row r="7" spans="1:8">
      <c r="A7" s="159"/>
      <c r="B7" s="159"/>
      <c r="C7" s="159" t="s">
        <v>235</v>
      </c>
      <c r="D7" s="159" t="s">
        <v>31</v>
      </c>
      <c r="E7" s="159" t="s">
        <v>235</v>
      </c>
      <c r="F7" s="159" t="s">
        <v>31</v>
      </c>
      <c r="G7" s="159" t="s">
        <v>235</v>
      </c>
      <c r="H7" s="159" t="s">
        <v>31</v>
      </c>
    </row>
    <row r="8" ht="28.5" customHeight="1" spans="1:8">
      <c r="A8" s="159">
        <v>1</v>
      </c>
      <c r="B8" s="160" t="s">
        <v>386</v>
      </c>
      <c r="C8" s="161"/>
      <c r="D8" s="159"/>
      <c r="E8" s="159"/>
      <c r="F8" s="159"/>
      <c r="G8" s="159"/>
      <c r="H8" s="159"/>
    </row>
    <row r="9" ht="30" customHeight="1" spans="1:8">
      <c r="A9" s="159">
        <v>2</v>
      </c>
      <c r="B9" s="160" t="s">
        <v>387</v>
      </c>
      <c r="C9" s="161"/>
      <c r="D9" s="159"/>
      <c r="E9" s="159"/>
      <c r="F9" s="159"/>
      <c r="G9" s="159"/>
      <c r="H9" s="159"/>
    </row>
    <row r="10" ht="33.75" customHeight="1" spans="1:8">
      <c r="A10" s="165" t="s">
        <v>227</v>
      </c>
      <c r="B10" s="165"/>
      <c r="C10" s="166"/>
      <c r="D10" s="165"/>
      <c r="E10" s="165"/>
      <c r="F10" s="165"/>
      <c r="G10" s="165"/>
      <c r="H10" s="165"/>
    </row>
    <row r="11" spans="1:5">
      <c r="A11" s="175" t="s">
        <v>388</v>
      </c>
      <c r="B11" s="175"/>
      <c r="C11" s="175"/>
      <c r="D11" s="175"/>
      <c r="E11" s="175"/>
    </row>
    <row r="18" ht="45.75" customHeight="1" spans="1:8">
      <c r="A18" s="105"/>
      <c r="B18" s="106"/>
      <c r="C18" s="106"/>
      <c r="D18" s="106"/>
      <c r="E18" s="106"/>
      <c r="F18" s="106"/>
      <c r="G18" s="106"/>
      <c r="H18" s="106"/>
    </row>
  </sheetData>
  <mergeCells count="8">
    <mergeCell ref="C6:D6"/>
    <mergeCell ref="E6:F6"/>
    <mergeCell ref="G6:H6"/>
    <mergeCell ref="A10:B10"/>
    <mergeCell ref="A11:E11"/>
    <mergeCell ref="A18:H18"/>
    <mergeCell ref="A6:A7"/>
    <mergeCell ref="B6:B7"/>
  </mergeCells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6" workbookViewId="0">
      <selection activeCell="A17" sqref="A17:K17"/>
    </sheetView>
  </sheetViews>
  <sheetFormatPr defaultColWidth="9" defaultRowHeight="14.5"/>
  <cols>
    <col min="1" max="1" width="6.45454545454545" customWidth="1"/>
    <col min="2" max="2" width="17.5454545454545" customWidth="1"/>
    <col min="6" max="6" width="10" customWidth="1"/>
  </cols>
  <sheetData>
    <row r="1" ht="24" customHeight="1" spans="1:6">
      <c r="A1" s="152" t="s">
        <v>389</v>
      </c>
      <c r="B1" s="153"/>
      <c r="C1" s="153"/>
      <c r="D1" s="153"/>
      <c r="E1" s="153"/>
      <c r="F1" s="153"/>
    </row>
    <row r="2" ht="38.25" customHeight="1" spans="1:6">
      <c r="A2" s="158" t="s">
        <v>390</v>
      </c>
      <c r="B2" s="158"/>
      <c r="C2" s="158"/>
      <c r="D2" s="158"/>
      <c r="E2" s="158"/>
      <c r="F2" s="158"/>
    </row>
    <row r="3" ht="31.5" customHeight="1" spans="1:6">
      <c r="A3" s="159" t="s">
        <v>317</v>
      </c>
      <c r="B3" s="169" t="s">
        <v>391</v>
      </c>
      <c r="C3" s="169" t="s">
        <v>392</v>
      </c>
      <c r="D3" s="169" t="s">
        <v>393</v>
      </c>
      <c r="E3" s="169" t="s">
        <v>394</v>
      </c>
      <c r="F3" s="169" t="s">
        <v>49</v>
      </c>
    </row>
    <row r="4" ht="29.25" customHeight="1" spans="1:6">
      <c r="A4" s="159" t="s">
        <v>395</v>
      </c>
      <c r="B4" s="170" t="s">
        <v>17</v>
      </c>
      <c r="C4" s="169"/>
      <c r="D4" s="169"/>
      <c r="E4" s="169"/>
      <c r="F4" s="171"/>
    </row>
    <row r="5" ht="32.25" customHeight="1" spans="1:6">
      <c r="A5" s="159" t="s">
        <v>396</v>
      </c>
      <c r="B5" s="170" t="s">
        <v>16</v>
      </c>
      <c r="C5" s="169"/>
      <c r="D5" s="169"/>
      <c r="E5" s="169"/>
      <c r="F5" s="171"/>
    </row>
    <row r="6" ht="27.75" customHeight="1" spans="1:6">
      <c r="A6" s="159" t="s">
        <v>397</v>
      </c>
      <c r="B6" s="170" t="s">
        <v>15</v>
      </c>
      <c r="C6" s="169"/>
      <c r="D6" s="169"/>
      <c r="E6" s="171"/>
      <c r="F6" s="171"/>
    </row>
    <row r="7" ht="34.5" customHeight="1" spans="1:6">
      <c r="A7" s="165" t="s">
        <v>49</v>
      </c>
      <c r="B7" s="165"/>
      <c r="C7" s="172"/>
      <c r="D7" s="172"/>
      <c r="E7" s="173"/>
      <c r="F7" s="174"/>
    </row>
    <row r="8" spans="1:6">
      <c r="A8" s="175" t="s">
        <v>398</v>
      </c>
      <c r="B8" s="175"/>
      <c r="C8" s="175"/>
      <c r="D8" s="175"/>
      <c r="E8" s="175"/>
      <c r="F8" s="175"/>
    </row>
    <row r="10" spans="1:11">
      <c r="A10" s="118" t="s">
        <v>399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1">
      <c r="A11" s="159" t="s">
        <v>317</v>
      </c>
      <c r="B11" s="170" t="s">
        <v>400</v>
      </c>
      <c r="C11" s="169" t="s">
        <v>401</v>
      </c>
      <c r="D11" s="169"/>
      <c r="E11" s="169"/>
      <c r="F11" s="169" t="s">
        <v>393</v>
      </c>
      <c r="G11" s="169"/>
      <c r="H11" s="169"/>
      <c r="I11" s="169" t="s">
        <v>394</v>
      </c>
      <c r="J11" s="169"/>
      <c r="K11" s="169"/>
    </row>
    <row r="12" spans="1:11">
      <c r="A12" s="159"/>
      <c r="B12" s="170"/>
      <c r="C12" s="169" t="s">
        <v>12</v>
      </c>
      <c r="D12" s="169" t="s">
        <v>13</v>
      </c>
      <c r="E12" s="169" t="s">
        <v>14</v>
      </c>
      <c r="F12" s="169" t="s">
        <v>12</v>
      </c>
      <c r="G12" s="169" t="s">
        <v>13</v>
      </c>
      <c r="H12" s="169" t="s">
        <v>193</v>
      </c>
      <c r="I12" s="169" t="s">
        <v>12</v>
      </c>
      <c r="J12" s="169" t="s">
        <v>13</v>
      </c>
      <c r="K12" s="169" t="s">
        <v>14</v>
      </c>
    </row>
    <row r="13" ht="24.75" customHeight="1" spans="1:11">
      <c r="A13" s="159">
        <v>1</v>
      </c>
      <c r="B13" s="170" t="s">
        <v>17</v>
      </c>
      <c r="C13" s="176"/>
      <c r="D13" s="176"/>
      <c r="E13" s="176"/>
      <c r="F13" s="176"/>
      <c r="G13" s="176"/>
      <c r="H13" s="176"/>
      <c r="I13" s="179"/>
      <c r="J13" s="179"/>
      <c r="K13" s="179"/>
    </row>
    <row r="14" ht="26.25" customHeight="1" spans="1:11">
      <c r="A14" s="159">
        <v>2</v>
      </c>
      <c r="B14" s="170" t="s">
        <v>16</v>
      </c>
      <c r="C14" s="176"/>
      <c r="D14" s="176"/>
      <c r="E14" s="176"/>
      <c r="F14" s="176"/>
      <c r="G14" s="176"/>
      <c r="H14" s="176"/>
      <c r="I14" s="179"/>
      <c r="J14" s="179"/>
      <c r="K14" s="179"/>
    </row>
    <row r="15" ht="24.75" customHeight="1" spans="1:11">
      <c r="A15" s="159">
        <v>3</v>
      </c>
      <c r="B15" s="170" t="s">
        <v>15</v>
      </c>
      <c r="C15" s="176"/>
      <c r="D15" s="176"/>
      <c r="E15" s="176"/>
      <c r="F15" s="176"/>
      <c r="G15" s="176"/>
      <c r="H15" s="176"/>
      <c r="I15" s="176"/>
      <c r="J15" s="176"/>
      <c r="K15" s="179"/>
    </row>
    <row r="16" ht="25.5" customHeight="1" spans="1:11">
      <c r="A16" s="165" t="s">
        <v>49</v>
      </c>
      <c r="B16" s="165"/>
      <c r="C16" s="177"/>
      <c r="D16" s="177"/>
      <c r="E16" s="177"/>
      <c r="F16" s="177"/>
      <c r="G16" s="177"/>
      <c r="H16" s="177"/>
      <c r="I16" s="177"/>
      <c r="J16" s="177"/>
      <c r="K16" s="177"/>
    </row>
    <row r="17" spans="1:11">
      <c r="A17" s="178" t="s">
        <v>398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</row>
  </sheetData>
  <mergeCells count="12">
    <mergeCell ref="A1:F1"/>
    <mergeCell ref="A2:F2"/>
    <mergeCell ref="A7:B7"/>
    <mergeCell ref="A8:F8"/>
    <mergeCell ref="A10:K10"/>
    <mergeCell ref="C11:E11"/>
    <mergeCell ref="F11:H11"/>
    <mergeCell ref="I11:K11"/>
    <mergeCell ref="A16:B16"/>
    <mergeCell ref="A17:K17"/>
    <mergeCell ref="A11:A12"/>
    <mergeCell ref="B11:B1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opLeftCell="A12" workbookViewId="0">
      <selection activeCell="A20" sqref="A20"/>
    </sheetView>
  </sheetViews>
  <sheetFormatPr defaultColWidth="9" defaultRowHeight="14.5"/>
  <sheetData>
    <row r="1" spans="1:1">
      <c r="A1" t="s">
        <v>402</v>
      </c>
    </row>
    <row r="3" ht="38.25" customHeight="1" spans="1:8">
      <c r="A3" s="158" t="s">
        <v>403</v>
      </c>
      <c r="B3" s="158"/>
      <c r="C3" s="158"/>
      <c r="D3" s="158"/>
      <c r="E3" s="158"/>
      <c r="F3" s="158"/>
      <c r="G3" s="158"/>
      <c r="H3" s="158"/>
    </row>
    <row r="4" spans="1:8">
      <c r="A4" s="164" t="s">
        <v>38</v>
      </c>
      <c r="B4" s="159" t="s">
        <v>39</v>
      </c>
      <c r="C4" s="159" t="s">
        <v>404</v>
      </c>
      <c r="D4" s="159"/>
      <c r="E4" s="159"/>
      <c r="F4" s="159" t="s">
        <v>405</v>
      </c>
      <c r="G4" s="159"/>
      <c r="H4" s="159"/>
    </row>
    <row r="5" spans="1:8">
      <c r="A5" s="164"/>
      <c r="B5" s="159"/>
      <c r="C5" s="159" t="s">
        <v>406</v>
      </c>
      <c r="D5" s="159" t="s">
        <v>407</v>
      </c>
      <c r="E5" s="159" t="s">
        <v>49</v>
      </c>
      <c r="F5" s="159" t="s">
        <v>12</v>
      </c>
      <c r="G5" s="159" t="s">
        <v>13</v>
      </c>
      <c r="H5" s="159" t="s">
        <v>14</v>
      </c>
    </row>
    <row r="6" ht="25.5" customHeight="1" spans="1:8">
      <c r="A6" s="159">
        <v>1</v>
      </c>
      <c r="B6" s="164" t="s">
        <v>15</v>
      </c>
      <c r="C6" s="159"/>
      <c r="D6" s="159"/>
      <c r="E6" s="159"/>
      <c r="F6" s="159"/>
      <c r="G6" s="159"/>
      <c r="H6" s="161"/>
    </row>
    <row r="7" ht="25.5" customHeight="1" spans="1:8">
      <c r="A7" s="159">
        <v>2</v>
      </c>
      <c r="B7" s="164" t="s">
        <v>17</v>
      </c>
      <c r="C7" s="159"/>
      <c r="D7" s="159"/>
      <c r="E7" s="159"/>
      <c r="F7" s="161"/>
      <c r="G7" s="161"/>
      <c r="H7" s="161"/>
    </row>
    <row r="8" ht="27.75" customHeight="1" spans="1:8">
      <c r="A8" s="159">
        <v>3</v>
      </c>
      <c r="B8" s="164" t="s">
        <v>16</v>
      </c>
      <c r="C8" s="159"/>
      <c r="D8" s="159"/>
      <c r="E8" s="159"/>
      <c r="F8" s="161"/>
      <c r="G8" s="161"/>
      <c r="H8" s="161"/>
    </row>
    <row r="9" ht="37.5" customHeight="1" spans="1:8">
      <c r="A9" s="165" t="s">
        <v>49</v>
      </c>
      <c r="B9" s="165"/>
      <c r="C9" s="165"/>
      <c r="D9" s="165"/>
      <c r="E9" s="159"/>
      <c r="F9" s="166"/>
      <c r="G9" s="166"/>
      <c r="H9" s="166"/>
    </row>
    <row r="10" spans="1:1">
      <c r="A10" s="167" t="s">
        <v>408</v>
      </c>
    </row>
    <row r="13" spans="1:11">
      <c r="A13" s="168" t="s">
        <v>409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</row>
    <row r="14" spans="1:11">
      <c r="A14" s="159" t="s">
        <v>38</v>
      </c>
      <c r="B14" s="159" t="s">
        <v>391</v>
      </c>
      <c r="C14" s="159" t="s">
        <v>406</v>
      </c>
      <c r="D14" s="159" t="s">
        <v>407</v>
      </c>
      <c r="E14" s="159" t="s">
        <v>410</v>
      </c>
      <c r="F14" s="159" t="s">
        <v>411</v>
      </c>
      <c r="G14" s="159"/>
      <c r="H14" s="159"/>
      <c r="I14" s="159" t="s">
        <v>412</v>
      </c>
      <c r="J14" s="159"/>
      <c r="K14" s="159"/>
    </row>
    <row r="15" spans="1:11">
      <c r="A15" s="159"/>
      <c r="B15" s="159"/>
      <c r="C15" s="159"/>
      <c r="D15" s="159"/>
      <c r="E15" s="159"/>
      <c r="F15" s="159" t="s">
        <v>12</v>
      </c>
      <c r="G15" s="159" t="s">
        <v>13</v>
      </c>
      <c r="H15" s="159" t="s">
        <v>193</v>
      </c>
      <c r="I15" s="159" t="s">
        <v>12</v>
      </c>
      <c r="J15" s="159" t="s">
        <v>13</v>
      </c>
      <c r="K15" s="159" t="s">
        <v>193</v>
      </c>
    </row>
    <row r="16" ht="21.75" customHeight="1" spans="1:11">
      <c r="A16" s="159">
        <v>1</v>
      </c>
      <c r="B16" s="164" t="s">
        <v>15</v>
      </c>
      <c r="C16" s="159"/>
      <c r="D16" s="159"/>
      <c r="E16" s="159"/>
      <c r="F16" s="159"/>
      <c r="G16" s="159"/>
      <c r="H16" s="159"/>
      <c r="I16" s="159"/>
      <c r="J16" s="159"/>
      <c r="K16" s="159"/>
    </row>
    <row r="17" ht="27" customHeight="1" spans="1:11">
      <c r="A17" s="159">
        <v>2</v>
      </c>
      <c r="B17" s="164" t="s">
        <v>17</v>
      </c>
      <c r="C17" s="159"/>
      <c r="D17" s="159"/>
      <c r="E17" s="159"/>
      <c r="F17" s="159"/>
      <c r="G17" s="159"/>
      <c r="H17" s="159"/>
      <c r="I17" s="159"/>
      <c r="J17" s="159"/>
      <c r="K17" s="159"/>
    </row>
    <row r="18" ht="26.25" customHeight="1" spans="1:11">
      <c r="A18" s="159">
        <v>3</v>
      </c>
      <c r="B18" s="164" t="s">
        <v>16</v>
      </c>
      <c r="C18" s="159"/>
      <c r="D18" s="159"/>
      <c r="E18" s="159"/>
      <c r="F18" s="159"/>
      <c r="G18" s="159"/>
      <c r="H18" s="159"/>
      <c r="I18" s="159"/>
      <c r="J18" s="159"/>
      <c r="K18" s="159"/>
    </row>
    <row r="19" ht="23.25" customHeight="1" spans="1:11">
      <c r="A19" s="165" t="s">
        <v>49</v>
      </c>
      <c r="B19" s="165"/>
      <c r="C19" s="165"/>
      <c r="D19" s="165"/>
      <c r="E19" s="159"/>
      <c r="F19" s="165"/>
      <c r="G19" s="165"/>
      <c r="H19" s="165"/>
      <c r="I19" s="165"/>
      <c r="J19" s="165"/>
      <c r="K19" s="165"/>
    </row>
    <row r="20" spans="1:1">
      <c r="A20" s="167" t="s">
        <v>398</v>
      </c>
    </row>
  </sheetData>
  <mergeCells count="15">
    <mergeCell ref="A3:H3"/>
    <mergeCell ref="C4:E4"/>
    <mergeCell ref="F4:H4"/>
    <mergeCell ref="A9:B9"/>
    <mergeCell ref="A13:K13"/>
    <mergeCell ref="F14:H14"/>
    <mergeCell ref="I14:K14"/>
    <mergeCell ref="A19:B19"/>
    <mergeCell ref="A4:A5"/>
    <mergeCell ref="A14:A15"/>
    <mergeCell ref="B4:B5"/>
    <mergeCell ref="B14:B15"/>
    <mergeCell ref="C14:C15"/>
    <mergeCell ref="D14:D15"/>
    <mergeCell ref="E14:E1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9" sqref="H9"/>
    </sheetView>
  </sheetViews>
  <sheetFormatPr defaultColWidth="9" defaultRowHeight="14.5"/>
  <sheetData>
    <row r="1" spans="1:1">
      <c r="A1" s="156" t="s">
        <v>413</v>
      </c>
    </row>
  </sheetData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1"/>
  <sheetViews>
    <sheetView workbookViewId="0">
      <selection activeCell="H18" sqref="H18"/>
    </sheetView>
  </sheetViews>
  <sheetFormatPr defaultColWidth="9" defaultRowHeight="14.5" outlineLevelCol="7"/>
  <cols>
    <col min="1" max="1" width="5.45454545454545" customWidth="1"/>
    <col min="2" max="2" width="15.7272727272727" customWidth="1"/>
  </cols>
  <sheetData>
    <row r="2" spans="1:1">
      <c r="A2" s="156" t="s">
        <v>414</v>
      </c>
    </row>
    <row r="3" spans="1:5">
      <c r="A3" s="27" t="s">
        <v>22</v>
      </c>
      <c r="B3" s="27" t="s">
        <v>23</v>
      </c>
      <c r="C3" s="11" t="s">
        <v>344</v>
      </c>
      <c r="D3" s="11" t="s">
        <v>345</v>
      </c>
      <c r="E3" s="11" t="s">
        <v>19</v>
      </c>
    </row>
    <row r="4" spans="1:5">
      <c r="A4" s="159">
        <v>1</v>
      </c>
      <c r="B4" s="164" t="s">
        <v>15</v>
      </c>
      <c r="C4" s="134"/>
      <c r="D4" s="11"/>
      <c r="E4" s="11"/>
    </row>
    <row r="5" spans="1:5">
      <c r="A5" s="159">
        <v>2</v>
      </c>
      <c r="B5" s="164" t="s">
        <v>17</v>
      </c>
      <c r="C5" s="134"/>
      <c r="D5" s="11"/>
      <c r="E5" s="11"/>
    </row>
    <row r="6" spans="1:5">
      <c r="A6" s="159">
        <v>3</v>
      </c>
      <c r="B6" s="164" t="s">
        <v>16</v>
      </c>
      <c r="C6" s="134"/>
      <c r="D6" s="11"/>
      <c r="E6" s="11"/>
    </row>
    <row r="7" spans="1:5">
      <c r="A7" s="165" t="s">
        <v>49</v>
      </c>
      <c r="B7" s="165"/>
      <c r="C7" s="134"/>
      <c r="D7" s="11"/>
      <c r="E7" s="11"/>
    </row>
    <row r="8" spans="1:3">
      <c r="A8" s="94" t="s">
        <v>415</v>
      </c>
      <c r="B8" s="94"/>
      <c r="C8" s="94"/>
    </row>
    <row r="10" spans="1:1">
      <c r="A10" s="156" t="s">
        <v>416</v>
      </c>
    </row>
    <row r="11" spans="1:1">
      <c r="A11" s="156"/>
    </row>
    <row r="12" spans="1:5">
      <c r="A12" s="27" t="s">
        <v>22</v>
      </c>
      <c r="B12" s="27" t="s">
        <v>23</v>
      </c>
      <c r="C12" s="11" t="s">
        <v>344</v>
      </c>
      <c r="D12" s="11" t="s">
        <v>345</v>
      </c>
      <c r="E12" s="11" t="s">
        <v>19</v>
      </c>
    </row>
    <row r="13" spans="1:5">
      <c r="A13" s="159">
        <v>1</v>
      </c>
      <c r="B13" s="164" t="s">
        <v>15</v>
      </c>
      <c r="C13" s="134"/>
      <c r="D13" s="11"/>
      <c r="E13" s="11"/>
    </row>
    <row r="14" spans="1:5">
      <c r="A14" s="159">
        <v>2</v>
      </c>
      <c r="B14" s="164" t="s">
        <v>17</v>
      </c>
      <c r="C14" s="134"/>
      <c r="D14" s="11"/>
      <c r="E14" s="11"/>
    </row>
    <row r="15" spans="1:5">
      <c r="A15" s="159">
        <v>3</v>
      </c>
      <c r="B15" s="164" t="s">
        <v>16</v>
      </c>
      <c r="C15" s="134"/>
      <c r="D15" s="11"/>
      <c r="E15" s="11"/>
    </row>
    <row r="16" spans="1:5">
      <c r="A16" s="165" t="s">
        <v>49</v>
      </c>
      <c r="B16" s="165"/>
      <c r="C16" s="134"/>
      <c r="D16" s="11"/>
      <c r="E16" s="11"/>
    </row>
    <row r="17" spans="1:3">
      <c r="A17" s="94" t="s">
        <v>415</v>
      </c>
      <c r="B17" s="94"/>
      <c r="C17" s="94"/>
    </row>
    <row r="18" spans="1:1">
      <c r="A18" s="156"/>
    </row>
    <row r="20" ht="105.75" customHeight="1" spans="1:8">
      <c r="A20" s="105"/>
      <c r="B20" s="106"/>
      <c r="C20" s="106"/>
      <c r="D20" s="106"/>
      <c r="E20" s="106"/>
      <c r="F20" s="106"/>
      <c r="G20" s="106"/>
      <c r="H20" s="106"/>
    </row>
    <row r="21" ht="150.75" customHeight="1" spans="1:8">
      <c r="A21" s="105" t="s">
        <v>417</v>
      </c>
      <c r="B21" s="106"/>
      <c r="C21" s="106"/>
      <c r="D21" s="106"/>
      <c r="E21" s="106"/>
      <c r="F21" s="106"/>
      <c r="G21" s="106"/>
      <c r="H21" s="106"/>
    </row>
  </sheetData>
  <mergeCells count="4">
    <mergeCell ref="A7:B7"/>
    <mergeCell ref="A16:B16"/>
    <mergeCell ref="A20:H20"/>
    <mergeCell ref="A21:H21"/>
  </mergeCells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O6" sqref="O6"/>
    </sheetView>
  </sheetViews>
  <sheetFormatPr defaultColWidth="9" defaultRowHeight="14.5" outlineLevelCol="4"/>
  <cols>
    <col min="1" max="1" width="4.45454545454545" customWidth="1"/>
    <col min="2" max="2" width="28.1818181818182" customWidth="1"/>
  </cols>
  <sheetData>
    <row r="1" spans="1:1">
      <c r="A1" s="156" t="s">
        <v>418</v>
      </c>
    </row>
    <row r="3" spans="1:5">
      <c r="A3" s="11" t="s">
        <v>38</v>
      </c>
      <c r="B3" s="11" t="s">
        <v>419</v>
      </c>
      <c r="C3" s="11" t="s">
        <v>344</v>
      </c>
      <c r="D3" s="11" t="s">
        <v>420</v>
      </c>
      <c r="E3" s="11" t="s">
        <v>235</v>
      </c>
    </row>
    <row r="4" spans="1:5">
      <c r="A4" s="11"/>
      <c r="B4" s="11"/>
      <c r="C4" s="11"/>
      <c r="D4" s="11"/>
      <c r="E4" s="11"/>
    </row>
    <row r="5" spans="1:5">
      <c r="A5" s="11"/>
      <c r="B5" s="11"/>
      <c r="C5" s="11"/>
      <c r="D5" s="11"/>
      <c r="E5" s="11"/>
    </row>
    <row r="6" spans="1:5">
      <c r="A6" s="11"/>
      <c r="B6" s="11"/>
      <c r="C6" s="11"/>
      <c r="D6" s="11"/>
      <c r="E6" s="11"/>
    </row>
    <row r="7" spans="1:5">
      <c r="A7" s="11"/>
      <c r="B7" s="11"/>
      <c r="C7" s="11"/>
      <c r="D7" s="11"/>
      <c r="E7" s="11"/>
    </row>
    <row r="8" spans="1:5">
      <c r="A8" s="11"/>
      <c r="B8" s="11"/>
      <c r="C8" s="11"/>
      <c r="D8" s="11"/>
      <c r="E8" s="11"/>
    </row>
    <row r="9" spans="1:5">
      <c r="A9" s="11"/>
      <c r="B9" s="11"/>
      <c r="C9" s="11"/>
      <c r="D9" s="11"/>
      <c r="E9" s="11"/>
    </row>
    <row r="10" spans="1:5">
      <c r="A10" s="11"/>
      <c r="B10" s="11"/>
      <c r="C10" s="11"/>
      <c r="D10" s="11"/>
      <c r="E10" s="11"/>
    </row>
    <row r="11" spans="1:5">
      <c r="A11" s="11"/>
      <c r="B11" s="11"/>
      <c r="C11" s="11"/>
      <c r="D11" s="11"/>
      <c r="E11" s="11"/>
    </row>
    <row r="12" spans="1:5">
      <c r="A12" s="11"/>
      <c r="B12" s="11"/>
      <c r="C12" s="11"/>
      <c r="D12" s="11"/>
      <c r="E12" s="11"/>
    </row>
    <row r="13" spans="1:5">
      <c r="A13" s="11"/>
      <c r="B13" s="11"/>
      <c r="C13" s="11"/>
      <c r="D13" s="11"/>
      <c r="E13" s="11"/>
    </row>
    <row r="14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</sheetData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G9" sqref="G9"/>
    </sheetView>
  </sheetViews>
  <sheetFormatPr defaultColWidth="9" defaultRowHeight="14.5" outlineLevelCol="4"/>
  <cols>
    <col min="1" max="1" width="5.72727272727273" customWidth="1"/>
    <col min="2" max="2" width="37.8181818181818" customWidth="1"/>
    <col min="3" max="5" width="9.18181818181818" customWidth="1"/>
  </cols>
  <sheetData>
    <row r="1" spans="1:1">
      <c r="A1" s="156" t="s">
        <v>417</v>
      </c>
    </row>
    <row r="3" ht="60" customHeight="1" spans="1:5">
      <c r="A3" s="157"/>
      <c r="B3" s="158" t="s">
        <v>421</v>
      </c>
      <c r="C3" s="158"/>
      <c r="D3" s="158"/>
      <c r="E3" s="158"/>
    </row>
    <row r="4" spans="1:5">
      <c r="A4" s="159" t="s">
        <v>38</v>
      </c>
      <c r="B4" s="159" t="s">
        <v>422</v>
      </c>
      <c r="C4" s="159" t="s">
        <v>423</v>
      </c>
      <c r="D4" s="159" t="s">
        <v>420</v>
      </c>
      <c r="E4" s="159" t="s">
        <v>424</v>
      </c>
    </row>
    <row r="5" spans="1:5">
      <c r="A5" s="159">
        <v>1</v>
      </c>
      <c r="B5" s="160" t="s">
        <v>425</v>
      </c>
      <c r="C5" s="161">
        <v>10695</v>
      </c>
      <c r="D5" s="161">
        <v>5373</v>
      </c>
      <c r="E5" s="161">
        <v>16068</v>
      </c>
    </row>
    <row r="6" ht="41.25" customHeight="1" spans="1:5">
      <c r="A6" s="159">
        <v>2</v>
      </c>
      <c r="B6" s="160" t="s">
        <v>426</v>
      </c>
      <c r="C6" s="161">
        <v>3555</v>
      </c>
      <c r="D6" s="161">
        <v>2131</v>
      </c>
      <c r="E6" s="161">
        <v>5689</v>
      </c>
    </row>
    <row r="7" ht="30" customHeight="1" spans="1:5">
      <c r="A7" s="159">
        <v>3</v>
      </c>
      <c r="B7" s="160" t="s">
        <v>427</v>
      </c>
      <c r="C7" s="161">
        <v>2350</v>
      </c>
      <c r="D7" s="159">
        <v>709</v>
      </c>
      <c r="E7" s="161">
        <v>3059</v>
      </c>
    </row>
    <row r="8" ht="26.25" customHeight="1" spans="1:5">
      <c r="A8" s="159">
        <v>4</v>
      </c>
      <c r="B8" s="160" t="s">
        <v>428</v>
      </c>
      <c r="C8" s="161">
        <v>17456</v>
      </c>
      <c r="D8" s="161">
        <v>11878</v>
      </c>
      <c r="E8" s="161">
        <v>29334</v>
      </c>
    </row>
    <row r="9" ht="23.25" customHeight="1" spans="1:5">
      <c r="A9" s="159">
        <v>5</v>
      </c>
      <c r="B9" s="160" t="s">
        <v>429</v>
      </c>
      <c r="C9" s="161">
        <v>1685</v>
      </c>
      <c r="D9" s="161">
        <v>816</v>
      </c>
      <c r="E9" s="161">
        <v>2501</v>
      </c>
    </row>
    <row r="10" ht="23.25" customHeight="1" spans="1:5">
      <c r="A10" s="159">
        <v>6</v>
      </c>
      <c r="B10" s="160" t="s">
        <v>430</v>
      </c>
      <c r="C10" s="161">
        <v>2425</v>
      </c>
      <c r="D10" s="161">
        <v>4929</v>
      </c>
      <c r="E10" s="161">
        <v>7354</v>
      </c>
    </row>
    <row r="11" spans="1:5">
      <c r="A11" s="11"/>
      <c r="B11" s="11" t="s">
        <v>19</v>
      </c>
      <c r="C11" s="162">
        <v>34169</v>
      </c>
      <c r="D11" s="162">
        <v>25836</v>
      </c>
      <c r="E11" s="162">
        <v>64005</v>
      </c>
    </row>
    <row r="12" spans="1:3">
      <c r="A12" s="163" t="s">
        <v>431</v>
      </c>
      <c r="B12" s="163"/>
      <c r="C12" s="163"/>
    </row>
  </sheetData>
  <mergeCells count="2">
    <mergeCell ref="B3:E3"/>
    <mergeCell ref="A12:C12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16" workbookViewId="0">
      <selection activeCell="A26" sqref="A26:E26"/>
    </sheetView>
  </sheetViews>
  <sheetFormatPr defaultColWidth="9" defaultRowHeight="14.5"/>
  <cols>
    <col min="2" max="2" width="23.1818181818182" customWidth="1"/>
    <col min="3" max="3" width="16.1818181818182" customWidth="1"/>
    <col min="4" max="4" width="20.5454545454545" customWidth="1"/>
    <col min="5" max="5" width="17" customWidth="1"/>
  </cols>
  <sheetData>
    <row r="1" spans="1:5">
      <c r="A1" t="s">
        <v>432</v>
      </c>
      <c r="C1" s="1"/>
      <c r="D1" s="1"/>
      <c r="E1" s="1"/>
    </row>
    <row r="2" spans="3:5">
      <c r="C2" s="1"/>
      <c r="D2" s="1"/>
      <c r="E2" s="1"/>
    </row>
    <row r="3" spans="1:9">
      <c r="A3" s="18" t="s">
        <v>22</v>
      </c>
      <c r="B3" s="18" t="s">
        <v>433</v>
      </c>
      <c r="C3" s="18" t="s">
        <v>250</v>
      </c>
      <c r="D3" s="18" t="s">
        <v>251</v>
      </c>
      <c r="E3" s="18" t="s">
        <v>193</v>
      </c>
      <c r="F3" s="1"/>
      <c r="G3" s="1"/>
      <c r="H3" s="1"/>
      <c r="I3" s="1"/>
    </row>
    <row r="4" spans="1:5">
      <c r="A4" s="18">
        <v>1</v>
      </c>
      <c r="B4" s="11" t="s">
        <v>434</v>
      </c>
      <c r="C4" s="18"/>
      <c r="D4" s="18"/>
      <c r="E4" s="18"/>
    </row>
    <row r="5" spans="1:5">
      <c r="A5" s="18">
        <v>2</v>
      </c>
      <c r="B5" s="11" t="s">
        <v>435</v>
      </c>
      <c r="C5" s="18"/>
      <c r="D5" s="18"/>
      <c r="E5" s="18"/>
    </row>
    <row r="6" spans="1:5">
      <c r="A6" s="18">
        <v>3</v>
      </c>
      <c r="B6" s="11" t="s">
        <v>436</v>
      </c>
      <c r="C6" s="18"/>
      <c r="D6" s="18"/>
      <c r="E6" s="18"/>
    </row>
    <row r="7" spans="1:5">
      <c r="A7" s="18">
        <v>4</v>
      </c>
      <c r="B7" s="11" t="s">
        <v>437</v>
      </c>
      <c r="C7" s="18"/>
      <c r="D7" s="18"/>
      <c r="E7" s="18"/>
    </row>
    <row r="8" spans="1:5">
      <c r="A8" s="18">
        <v>5</v>
      </c>
      <c r="B8" s="11" t="s">
        <v>438</v>
      </c>
      <c r="C8" s="18"/>
      <c r="D8" s="18"/>
      <c r="E8" s="18"/>
    </row>
    <row r="9" spans="1:5">
      <c r="A9" s="18">
        <v>6</v>
      </c>
      <c r="B9" s="11" t="s">
        <v>439</v>
      </c>
      <c r="C9" s="18"/>
      <c r="D9" s="18"/>
      <c r="E9" s="18"/>
    </row>
    <row r="10" spans="1:5">
      <c r="A10" s="18">
        <v>7</v>
      </c>
      <c r="B10" s="11" t="s">
        <v>440</v>
      </c>
      <c r="C10" s="18"/>
      <c r="D10" s="18"/>
      <c r="E10" s="18"/>
    </row>
    <row r="11" spans="1:5">
      <c r="A11" s="18">
        <v>8</v>
      </c>
      <c r="B11" s="11" t="s">
        <v>441</v>
      </c>
      <c r="C11" s="18"/>
      <c r="D11" s="18"/>
      <c r="E11" s="18"/>
    </row>
    <row r="12" spans="1:5">
      <c r="A12" s="18">
        <v>9</v>
      </c>
      <c r="B12" s="11" t="s">
        <v>442</v>
      </c>
      <c r="C12" s="18"/>
      <c r="D12" s="18"/>
      <c r="E12" s="18"/>
    </row>
    <row r="13" spans="1:5">
      <c r="A13" s="18">
        <v>10</v>
      </c>
      <c r="B13" s="11" t="s">
        <v>443</v>
      </c>
      <c r="C13" s="18"/>
      <c r="D13" s="18"/>
      <c r="E13" s="18"/>
    </row>
    <row r="14" spans="1:5">
      <c r="A14" s="14" t="s">
        <v>444</v>
      </c>
      <c r="B14" s="16"/>
      <c r="C14" s="18"/>
      <c r="D14" s="18"/>
      <c r="E14" s="18"/>
    </row>
    <row r="15" spans="1:9">
      <c r="A15" s="94" t="s">
        <v>445</v>
      </c>
      <c r="B15" s="94"/>
      <c r="C15" s="151"/>
      <c r="D15" s="151"/>
      <c r="E15" s="151"/>
      <c r="F15" s="94"/>
      <c r="G15" s="94"/>
      <c r="H15" s="94"/>
      <c r="I15" s="94"/>
    </row>
    <row r="16" spans="3:5">
      <c r="C16" s="1"/>
      <c r="D16" s="1"/>
      <c r="E16" s="1"/>
    </row>
    <row r="18" spans="1:6">
      <c r="A18" s="98" t="s">
        <v>446</v>
      </c>
      <c r="B18" s="98"/>
      <c r="C18" s="98"/>
      <c r="D18" s="98"/>
      <c r="E18" s="98"/>
      <c r="F18" s="98"/>
    </row>
    <row r="19" spans="1:6">
      <c r="A19" s="98"/>
      <c r="B19" s="98"/>
      <c r="C19" s="98"/>
      <c r="D19" s="98"/>
      <c r="E19" s="98"/>
      <c r="F19" s="98"/>
    </row>
    <row r="20" spans="1:6">
      <c r="A20" s="20" t="s">
        <v>22</v>
      </c>
      <c r="B20" s="20" t="s">
        <v>447</v>
      </c>
      <c r="C20" s="20" t="s">
        <v>250</v>
      </c>
      <c r="D20" s="20" t="s">
        <v>251</v>
      </c>
      <c r="E20" s="20" t="s">
        <v>193</v>
      </c>
      <c r="F20" s="90"/>
    </row>
    <row r="21" spans="1:5">
      <c r="A21" s="18">
        <v>1</v>
      </c>
      <c r="B21" s="29" t="s">
        <v>356</v>
      </c>
      <c r="C21" s="18"/>
      <c r="D21" s="18"/>
      <c r="E21" s="18"/>
    </row>
    <row r="22" spans="1:5">
      <c r="A22" s="18">
        <v>2</v>
      </c>
      <c r="B22" s="29" t="s">
        <v>360</v>
      </c>
      <c r="C22" s="18"/>
      <c r="D22" s="18"/>
      <c r="E22" s="18"/>
    </row>
    <row r="23" spans="1:5">
      <c r="A23" s="18">
        <v>3</v>
      </c>
      <c r="B23" s="29" t="s">
        <v>448</v>
      </c>
      <c r="C23" s="18"/>
      <c r="D23" s="18"/>
      <c r="E23" s="18"/>
    </row>
    <row r="24" ht="58" spans="1:5">
      <c r="A24" s="20">
        <v>4</v>
      </c>
      <c r="B24" s="135" t="s">
        <v>449</v>
      </c>
      <c r="C24" s="20"/>
      <c r="D24" s="20"/>
      <c r="E24" s="20"/>
    </row>
    <row r="25" spans="1:5">
      <c r="A25" s="136" t="s">
        <v>444</v>
      </c>
      <c r="B25" s="136"/>
      <c r="C25" s="18"/>
      <c r="D25" s="18"/>
      <c r="E25" s="18"/>
    </row>
    <row r="26" spans="1:5">
      <c r="A26" s="97" t="s">
        <v>450</v>
      </c>
      <c r="B26" s="97"/>
      <c r="C26" s="97"/>
      <c r="D26" s="97"/>
      <c r="E26" s="97"/>
    </row>
  </sheetData>
  <mergeCells count="4">
    <mergeCell ref="A14:B14"/>
    <mergeCell ref="A18:F18"/>
    <mergeCell ref="A25:B25"/>
    <mergeCell ref="A26:E26"/>
  </mergeCells>
  <pageMargins left="0.7" right="0.7" top="0.75" bottom="0.75" header="0.3" footer="0.3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7" sqref="D7"/>
    </sheetView>
  </sheetViews>
  <sheetFormatPr defaultColWidth="9" defaultRowHeight="14.5" outlineLevelCol="5"/>
  <cols>
    <col min="2" max="2" width="25.7272727272727" customWidth="1"/>
    <col min="3" max="3" width="15.1818181818182" customWidth="1"/>
    <col min="4" max="4" width="17.7272727272727" customWidth="1"/>
    <col min="5" max="5" width="17.8181818181818" customWidth="1"/>
  </cols>
  <sheetData>
    <row r="1" spans="1:6">
      <c r="A1" s="98" t="s">
        <v>446</v>
      </c>
      <c r="B1" s="98"/>
      <c r="C1" s="98"/>
      <c r="D1" s="98"/>
      <c r="E1" s="98"/>
      <c r="F1" s="98"/>
    </row>
    <row r="2" spans="1:6">
      <c r="A2" s="98"/>
      <c r="B2" s="98"/>
      <c r="C2" s="98"/>
      <c r="D2" s="98"/>
      <c r="E2" s="98"/>
      <c r="F2" s="98"/>
    </row>
    <row r="3" spans="1:6">
      <c r="A3" s="20" t="s">
        <v>22</v>
      </c>
      <c r="B3" s="20" t="s">
        <v>447</v>
      </c>
      <c r="C3" s="20" t="s">
        <v>250</v>
      </c>
      <c r="D3" s="20" t="s">
        <v>251</v>
      </c>
      <c r="E3" s="20" t="s">
        <v>193</v>
      </c>
      <c r="F3" s="90"/>
    </row>
    <row r="4" spans="1:5">
      <c r="A4" s="18">
        <v>1</v>
      </c>
      <c r="B4" s="29" t="s">
        <v>356</v>
      </c>
      <c r="C4" s="18"/>
      <c r="D4" s="18"/>
      <c r="E4" s="18"/>
    </row>
    <row r="5" spans="1:5">
      <c r="A5" s="18">
        <v>2</v>
      </c>
      <c r="B5" s="29" t="s">
        <v>360</v>
      </c>
      <c r="C5" s="18"/>
      <c r="D5" s="18"/>
      <c r="E5" s="18"/>
    </row>
    <row r="6" spans="1:5">
      <c r="A6" s="18">
        <v>3</v>
      </c>
      <c r="B6" s="29" t="s">
        <v>448</v>
      </c>
      <c r="C6" s="18"/>
      <c r="D6" s="18"/>
      <c r="E6" s="18"/>
    </row>
    <row r="7" ht="87" customHeight="1" spans="1:5">
      <c r="A7" s="20">
        <v>4</v>
      </c>
      <c r="B7" s="135" t="s">
        <v>449</v>
      </c>
      <c r="C7" s="20"/>
      <c r="D7" s="20"/>
      <c r="E7" s="20"/>
    </row>
    <row r="8" spans="1:5">
      <c r="A8" s="136" t="s">
        <v>444</v>
      </c>
      <c r="B8" s="136"/>
      <c r="C8" s="18"/>
      <c r="D8" s="18"/>
      <c r="E8" s="18"/>
    </row>
    <row r="9" spans="1:5">
      <c r="A9" s="97" t="s">
        <v>451</v>
      </c>
      <c r="B9" s="97"/>
      <c r="C9" s="97"/>
      <c r="D9" s="97"/>
      <c r="E9" s="97"/>
    </row>
    <row r="10" spans="1:5">
      <c r="A10" s="1"/>
      <c r="B10" s="1"/>
      <c r="C10" s="1"/>
      <c r="D10" s="1"/>
      <c r="E10" s="1"/>
    </row>
  </sheetData>
  <mergeCells count="3">
    <mergeCell ref="A1:F1"/>
    <mergeCell ref="A8:B8"/>
    <mergeCell ref="A9:E9"/>
  </mergeCells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A1:D1"/>
    </sheetView>
  </sheetViews>
  <sheetFormatPr defaultColWidth="9" defaultRowHeight="14.5" outlineLevelRow="5" outlineLevelCol="3"/>
  <cols>
    <col min="1" max="1" width="13" customWidth="1"/>
    <col min="2" max="3" width="14.4545454545455" customWidth="1"/>
    <col min="4" max="4" width="16.8181818181818" customWidth="1"/>
  </cols>
  <sheetData>
    <row r="1" ht="60.75" customHeight="1" spans="1:4">
      <c r="A1" s="152" t="s">
        <v>452</v>
      </c>
      <c r="B1" s="153"/>
      <c r="C1" s="153"/>
      <c r="D1" s="153"/>
    </row>
    <row r="2" ht="34.5" customHeight="1" spans="1:4">
      <c r="A2" s="154"/>
      <c r="B2" s="154" t="s">
        <v>62</v>
      </c>
      <c r="C2" s="154" t="s">
        <v>63</v>
      </c>
      <c r="D2" s="154" t="s">
        <v>47</v>
      </c>
    </row>
    <row r="3" ht="30.75" customHeight="1" spans="1:4">
      <c r="A3" s="155" t="s">
        <v>453</v>
      </c>
      <c r="B3" s="11"/>
      <c r="C3" s="11"/>
      <c r="D3" s="11"/>
    </row>
    <row r="4" ht="33" customHeight="1" spans="1:4">
      <c r="A4" s="155" t="s">
        <v>454</v>
      </c>
      <c r="B4" s="11"/>
      <c r="C4" s="11"/>
      <c r="D4" s="11"/>
    </row>
    <row r="5" ht="33" customHeight="1" spans="1:4">
      <c r="A5" s="155" t="s">
        <v>455</v>
      </c>
      <c r="B5" s="11"/>
      <c r="C5" s="11"/>
      <c r="D5" s="11"/>
    </row>
    <row r="6" ht="33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38"/>
  <sheetViews>
    <sheetView workbookViewId="0">
      <selection activeCell="F13" sqref="F13:F14"/>
    </sheetView>
  </sheetViews>
  <sheetFormatPr defaultColWidth="9" defaultRowHeight="14.5"/>
  <cols>
    <col min="2" max="2" width="12" customWidth="1"/>
    <col min="3" max="3" width="12.4545454545455" customWidth="1"/>
    <col min="4" max="4" width="13.3636363636364" customWidth="1"/>
    <col min="5" max="5" width="12.5454545454545" customWidth="1"/>
    <col min="6" max="6" width="16.3636363636364" customWidth="1"/>
    <col min="7" max="7" width="12.2727272727273" customWidth="1"/>
    <col min="8" max="8" width="12.9090909090909" customWidth="1"/>
    <col min="9" max="9" width="12" customWidth="1"/>
    <col min="10" max="10" width="12.0909090909091" customWidth="1"/>
    <col min="11" max="11" width="14.6363636363636" customWidth="1"/>
    <col min="12" max="12" width="11.4545454545455" customWidth="1"/>
    <col min="13" max="13" width="15.2727272727273" customWidth="1"/>
    <col min="14" max="14" width="14.3636363636364" customWidth="1"/>
    <col min="15" max="15" width="11.5454545454545" customWidth="1"/>
    <col min="16" max="16" width="11.6363636363636" customWidth="1"/>
  </cols>
  <sheetData>
    <row r="2" spans="1:1">
      <c r="A2" t="s">
        <v>54</v>
      </c>
    </row>
    <row r="4" spans="1:10">
      <c r="A4" s="11" t="s">
        <v>55</v>
      </c>
      <c r="B4" s="11" t="s">
        <v>56</v>
      </c>
      <c r="C4" s="18" t="s">
        <v>57</v>
      </c>
      <c r="D4" s="18"/>
      <c r="E4" s="18" t="s">
        <v>58</v>
      </c>
      <c r="F4" s="18"/>
      <c r="G4" s="18" t="s">
        <v>59</v>
      </c>
      <c r="H4" s="18"/>
      <c r="I4" t="s">
        <v>60</v>
      </c>
      <c r="J4" t="s">
        <v>61</v>
      </c>
    </row>
    <row r="5" spans="1:8">
      <c r="A5" s="11"/>
      <c r="B5" s="11"/>
      <c r="C5" s="11" t="s">
        <v>62</v>
      </c>
      <c r="D5" s="11" t="s">
        <v>63</v>
      </c>
      <c r="E5" s="11" t="s">
        <v>62</v>
      </c>
      <c r="F5" s="11" t="s">
        <v>63</v>
      </c>
      <c r="G5" s="11" t="s">
        <v>62</v>
      </c>
      <c r="H5" s="11" t="s">
        <v>63</v>
      </c>
    </row>
    <row r="6" spans="1:8">
      <c r="A6" s="11">
        <v>2019</v>
      </c>
      <c r="B6" s="11" t="s">
        <v>64</v>
      </c>
      <c r="C6" s="11"/>
      <c r="D6" s="11"/>
      <c r="E6" s="11"/>
      <c r="F6" s="11"/>
      <c r="G6" s="11"/>
      <c r="H6" s="11"/>
    </row>
    <row r="7" spans="1:10">
      <c r="A7" s="11">
        <v>2020</v>
      </c>
      <c r="B7" s="11" t="s">
        <v>65</v>
      </c>
      <c r="C7" s="11" t="s">
        <v>66</v>
      </c>
      <c r="D7" s="11" t="s">
        <v>67</v>
      </c>
      <c r="E7" s="11" t="s">
        <v>68</v>
      </c>
      <c r="F7" s="11" t="s">
        <v>69</v>
      </c>
      <c r="G7" s="11">
        <v>14.209</v>
      </c>
      <c r="H7" s="11">
        <v>13.005</v>
      </c>
      <c r="I7">
        <v>94.17</v>
      </c>
      <c r="J7">
        <v>91.06</v>
      </c>
    </row>
    <row r="8" spans="1:10">
      <c r="A8" s="11">
        <v>2021</v>
      </c>
      <c r="B8" s="11" t="s">
        <v>70</v>
      </c>
      <c r="C8" s="11" t="s">
        <v>71</v>
      </c>
      <c r="D8" s="11" t="s">
        <v>72</v>
      </c>
      <c r="E8" s="11" t="s">
        <v>73</v>
      </c>
      <c r="F8" s="11" t="s">
        <v>74</v>
      </c>
      <c r="G8" s="11">
        <v>14.245</v>
      </c>
      <c r="H8" s="11">
        <v>13.055</v>
      </c>
      <c r="I8">
        <v>94.34</v>
      </c>
      <c r="J8">
        <v>91.27</v>
      </c>
    </row>
    <row r="9" spans="1:10">
      <c r="A9" s="11">
        <v>2022</v>
      </c>
      <c r="B9" s="11" t="s">
        <v>75</v>
      </c>
      <c r="C9" s="11" t="s">
        <v>76</v>
      </c>
      <c r="D9" s="11" t="s">
        <v>77</v>
      </c>
      <c r="E9" s="11" t="s">
        <v>78</v>
      </c>
      <c r="F9" s="11" t="s">
        <v>79</v>
      </c>
      <c r="G9" s="11">
        <v>14.581</v>
      </c>
      <c r="H9" s="11">
        <v>13.337</v>
      </c>
      <c r="I9">
        <v>94.72</v>
      </c>
      <c r="J9">
        <v>91.63</v>
      </c>
    </row>
    <row r="13" spans="1:10">
      <c r="A13" s="11"/>
      <c r="B13" s="11"/>
      <c r="C13" s="100" t="s">
        <v>80</v>
      </c>
      <c r="D13" s="100" t="s">
        <v>81</v>
      </c>
      <c r="E13" s="100" t="s">
        <v>82</v>
      </c>
      <c r="F13" s="18" t="s">
        <v>83</v>
      </c>
      <c r="G13" s="473" t="s">
        <v>84</v>
      </c>
      <c r="J13" t="s">
        <v>85</v>
      </c>
    </row>
    <row r="14" ht="28.5" customHeight="1" spans="1:13">
      <c r="A14" s="11"/>
      <c r="B14" s="11"/>
      <c r="C14" s="100"/>
      <c r="D14" s="100"/>
      <c r="E14" s="100"/>
      <c r="F14" s="18"/>
      <c r="G14" s="473"/>
      <c r="H14" t="s">
        <v>86</v>
      </c>
      <c r="K14" s="474" t="s">
        <v>87</v>
      </c>
      <c r="L14" s="475" t="s">
        <v>88</v>
      </c>
      <c r="M14" t="s">
        <v>89</v>
      </c>
    </row>
    <row r="15" spans="1:13">
      <c r="A15" s="11"/>
      <c r="B15" s="11"/>
      <c r="C15" s="11"/>
      <c r="D15" s="11"/>
      <c r="E15" s="11"/>
      <c r="F15" s="11"/>
      <c r="G15" s="11"/>
      <c r="J15">
        <v>2020</v>
      </c>
      <c r="K15" s="11">
        <v>60.33</v>
      </c>
      <c r="L15" s="11">
        <v>58.28</v>
      </c>
      <c r="M15">
        <v>75.57</v>
      </c>
    </row>
    <row r="16" spans="1:13">
      <c r="A16" s="11">
        <v>2020</v>
      </c>
      <c r="B16" s="11"/>
      <c r="C16" s="11" t="s">
        <v>90</v>
      </c>
      <c r="D16" s="11" t="s">
        <v>91</v>
      </c>
      <c r="E16" s="11">
        <v>8</v>
      </c>
      <c r="F16" s="11" t="s">
        <v>92</v>
      </c>
      <c r="G16" s="11" t="s">
        <v>93</v>
      </c>
      <c r="H16">
        <v>75.57</v>
      </c>
      <c r="J16">
        <v>2021</v>
      </c>
      <c r="K16" s="11">
        <v>60.19</v>
      </c>
      <c r="L16" s="11">
        <v>65.12</v>
      </c>
      <c r="M16">
        <v>76.26</v>
      </c>
    </row>
    <row r="17" spans="1:13">
      <c r="A17" s="11">
        <v>2021</v>
      </c>
      <c r="B17" s="11"/>
      <c r="C17" s="11" t="s">
        <v>94</v>
      </c>
      <c r="D17" s="11" t="s">
        <v>95</v>
      </c>
      <c r="E17" s="11">
        <v>8</v>
      </c>
      <c r="F17" s="11" t="s">
        <v>96</v>
      </c>
      <c r="G17" s="11" t="s">
        <v>97</v>
      </c>
      <c r="H17">
        <v>76.26</v>
      </c>
      <c r="J17">
        <v>2022</v>
      </c>
      <c r="K17" s="11">
        <v>63.37</v>
      </c>
      <c r="L17" s="11">
        <v>65.48</v>
      </c>
      <c r="M17">
        <v>76.59</v>
      </c>
    </row>
    <row r="18" spans="1:8">
      <c r="A18" s="11">
        <v>2022</v>
      </c>
      <c r="B18" s="11"/>
      <c r="C18" s="11" t="s">
        <v>98</v>
      </c>
      <c r="D18" s="11" t="s">
        <v>99</v>
      </c>
      <c r="E18" s="11">
        <v>8</v>
      </c>
      <c r="F18" s="11" t="s">
        <v>100</v>
      </c>
      <c r="G18" s="11" t="s">
        <v>101</v>
      </c>
      <c r="H18">
        <v>76.59</v>
      </c>
    </row>
    <row r="20" spans="14:16">
      <c r="N20" s="474" t="s">
        <v>87</v>
      </c>
      <c r="O20" s="475" t="s">
        <v>88</v>
      </c>
      <c r="P20" t="s">
        <v>89</v>
      </c>
    </row>
    <row r="21" spans="2:16">
      <c r="B21" t="s">
        <v>56</v>
      </c>
      <c r="M21" s="11">
        <v>2020</v>
      </c>
      <c r="N21" s="11">
        <v>60.33</v>
      </c>
      <c r="O21" s="11">
        <v>58.28</v>
      </c>
      <c r="P21">
        <v>75.57</v>
      </c>
    </row>
    <row r="22" spans="3:16">
      <c r="C22" t="s">
        <v>102</v>
      </c>
      <c r="D22" t="s">
        <v>103</v>
      </c>
      <c r="E22" t="s">
        <v>104</v>
      </c>
      <c r="M22" s="11">
        <v>2021</v>
      </c>
      <c r="N22" s="11">
        <v>60.19</v>
      </c>
      <c r="O22" s="11">
        <v>65.12</v>
      </c>
      <c r="P22">
        <v>76.26</v>
      </c>
    </row>
    <row r="23" spans="2:16">
      <c r="B23" s="11">
        <v>2020</v>
      </c>
      <c r="C23" s="11">
        <v>98.89</v>
      </c>
      <c r="D23">
        <v>94.17</v>
      </c>
      <c r="E23">
        <v>91.06</v>
      </c>
      <c r="M23" s="11">
        <v>2022</v>
      </c>
      <c r="N23" s="11">
        <v>63.37</v>
      </c>
      <c r="O23" s="11">
        <v>65.48</v>
      </c>
      <c r="P23">
        <v>76.59</v>
      </c>
    </row>
    <row r="24" spans="2:5">
      <c r="B24" s="11">
        <v>2021</v>
      </c>
      <c r="C24" s="11">
        <v>98.99</v>
      </c>
      <c r="D24">
        <v>94.34</v>
      </c>
      <c r="E24">
        <v>91.27</v>
      </c>
    </row>
    <row r="25" spans="2:5">
      <c r="B25" s="11">
        <v>2022</v>
      </c>
      <c r="C25" s="11">
        <v>99.36</v>
      </c>
      <c r="D25">
        <v>94.72</v>
      </c>
      <c r="E25">
        <v>91.63</v>
      </c>
    </row>
    <row r="36" spans="2:3">
      <c r="B36" s="18" t="s">
        <v>58</v>
      </c>
      <c r="C36" s="18"/>
    </row>
    <row r="37" spans="2:3">
      <c r="B37" s="11" t="s">
        <v>62</v>
      </c>
      <c r="C37" s="11" t="s">
        <v>63</v>
      </c>
    </row>
    <row r="38" spans="2:3">
      <c r="B38" s="11"/>
      <c r="C38" s="11"/>
    </row>
    <row r="39" spans="1:3">
      <c r="A39" s="11">
        <v>2020</v>
      </c>
      <c r="B39" s="11">
        <v>81.22</v>
      </c>
      <c r="C39" s="11">
        <v>80.32</v>
      </c>
    </row>
    <row r="40" spans="1:3">
      <c r="A40" s="11">
        <v>2021</v>
      </c>
      <c r="B40" s="11">
        <v>81.34</v>
      </c>
      <c r="C40" s="11">
        <v>80.52</v>
      </c>
    </row>
    <row r="41" spans="1:3">
      <c r="A41" s="11">
        <v>2022</v>
      </c>
      <c r="B41" s="11">
        <v>81.78</v>
      </c>
      <c r="C41" s="11">
        <v>81.26</v>
      </c>
    </row>
    <row r="54" spans="2:3">
      <c r="B54" s="18" t="s">
        <v>57</v>
      </c>
      <c r="C54" s="18"/>
    </row>
    <row r="55" spans="2:3">
      <c r="B55" s="11" t="s">
        <v>62</v>
      </c>
      <c r="C55" s="11" t="s">
        <v>63</v>
      </c>
    </row>
    <row r="56" spans="1:3">
      <c r="A56" s="11">
        <v>2020</v>
      </c>
      <c r="B56" s="11">
        <v>72.51</v>
      </c>
      <c r="C56" s="11">
        <v>76.18</v>
      </c>
    </row>
    <row r="57" spans="1:3">
      <c r="A57" s="11">
        <v>2021</v>
      </c>
      <c r="B57" s="11">
        <v>72.66</v>
      </c>
      <c r="C57" s="11">
        <v>76.3</v>
      </c>
    </row>
    <row r="58" spans="1:3">
      <c r="A58" s="11">
        <v>2022</v>
      </c>
      <c r="B58" s="11">
        <v>72.99</v>
      </c>
      <c r="C58" s="11">
        <v>76.62</v>
      </c>
    </row>
    <row r="68" spans="2:3">
      <c r="B68" s="11" t="s">
        <v>62</v>
      </c>
      <c r="C68" s="11" t="s">
        <v>63</v>
      </c>
    </row>
    <row r="69" spans="1:3">
      <c r="A69" s="11">
        <v>2020</v>
      </c>
      <c r="B69" s="476">
        <v>14209</v>
      </c>
      <c r="C69" s="476">
        <v>13005</v>
      </c>
    </row>
    <row r="70" spans="1:3">
      <c r="A70" s="11">
        <v>2021</v>
      </c>
      <c r="B70" s="476">
        <v>14245</v>
      </c>
      <c r="C70" s="476">
        <v>13055</v>
      </c>
    </row>
    <row r="71" spans="1:3">
      <c r="A71" s="11">
        <v>2022</v>
      </c>
      <c r="B71" s="476">
        <v>14581</v>
      </c>
      <c r="C71" s="476">
        <v>13337</v>
      </c>
    </row>
    <row r="86" spans="3:13">
      <c r="C86" t="s">
        <v>85</v>
      </c>
      <c r="K86" s="474" t="s">
        <v>102</v>
      </c>
      <c r="L86" s="475" t="s">
        <v>103</v>
      </c>
      <c r="M86" t="s">
        <v>104</v>
      </c>
    </row>
    <row r="87" spans="2:13">
      <c r="B87">
        <v>2017</v>
      </c>
      <c r="C87">
        <v>62.11</v>
      </c>
      <c r="J87">
        <v>2020</v>
      </c>
      <c r="K87" s="11" t="s">
        <v>92</v>
      </c>
      <c r="L87" s="11" t="s">
        <v>93</v>
      </c>
      <c r="M87">
        <v>75.57</v>
      </c>
    </row>
    <row r="88" spans="2:13">
      <c r="B88">
        <v>2018</v>
      </c>
      <c r="C88">
        <v>62.19</v>
      </c>
      <c r="J88">
        <v>2021</v>
      </c>
      <c r="K88" s="11" t="s">
        <v>96</v>
      </c>
      <c r="L88" s="11" t="s">
        <v>97</v>
      </c>
      <c r="M88">
        <v>76.26</v>
      </c>
    </row>
    <row r="89" spans="2:13">
      <c r="B89">
        <v>2019</v>
      </c>
      <c r="C89">
        <v>60.99</v>
      </c>
      <c r="J89">
        <v>2022</v>
      </c>
      <c r="K89" s="11" t="s">
        <v>100</v>
      </c>
      <c r="L89" s="11" t="s">
        <v>101</v>
      </c>
      <c r="M89">
        <v>76.59</v>
      </c>
    </row>
    <row r="90" spans="2:3">
      <c r="B90">
        <v>2020</v>
      </c>
      <c r="C90" s="11">
        <v>60.33</v>
      </c>
    </row>
    <row r="91" spans="2:3">
      <c r="B91">
        <v>2021</v>
      </c>
      <c r="C91" s="11">
        <v>60.19</v>
      </c>
    </row>
    <row r="92" spans="2:3">
      <c r="B92">
        <v>2022</v>
      </c>
      <c r="C92" s="11">
        <v>63.37</v>
      </c>
    </row>
    <row r="99" spans="3:3">
      <c r="C99" t="s">
        <v>105</v>
      </c>
    </row>
    <row r="100" spans="2:3">
      <c r="B100">
        <v>2020</v>
      </c>
      <c r="C100" s="11">
        <v>8</v>
      </c>
    </row>
    <row r="101" spans="2:3">
      <c r="B101">
        <v>2021</v>
      </c>
      <c r="C101" s="11">
        <v>8</v>
      </c>
    </row>
    <row r="102" spans="2:3">
      <c r="B102">
        <v>2022</v>
      </c>
      <c r="C102" s="11">
        <v>8</v>
      </c>
    </row>
    <row r="117" spans="2:2">
      <c r="B117" t="s">
        <v>106</v>
      </c>
    </row>
    <row r="118" spans="1:2">
      <c r="A118">
        <v>2020</v>
      </c>
      <c r="B118" s="11">
        <v>65.89</v>
      </c>
    </row>
    <row r="119" spans="1:2">
      <c r="A119">
        <v>2021</v>
      </c>
      <c r="B119" s="11">
        <v>66.17</v>
      </c>
    </row>
    <row r="120" spans="1:2">
      <c r="A120">
        <v>2022</v>
      </c>
      <c r="B120" s="11">
        <v>59.78</v>
      </c>
    </row>
    <row r="134" spans="2:2">
      <c r="B134" s="100" t="s">
        <v>80</v>
      </c>
    </row>
    <row r="135" spans="2:2">
      <c r="B135" s="100"/>
    </row>
    <row r="136" spans="1:2">
      <c r="A136">
        <v>2020</v>
      </c>
      <c r="B136" s="11">
        <v>37.89</v>
      </c>
    </row>
    <row r="137" spans="1:2">
      <c r="A137">
        <v>2021</v>
      </c>
      <c r="B137" s="11">
        <v>37.86</v>
      </c>
    </row>
    <row r="138" spans="1:2">
      <c r="A138">
        <v>2022</v>
      </c>
      <c r="B138" s="11">
        <v>37.94</v>
      </c>
    </row>
  </sheetData>
  <mergeCells count="11">
    <mergeCell ref="C4:D4"/>
    <mergeCell ref="E4:F4"/>
    <mergeCell ref="G4:H4"/>
    <mergeCell ref="B36:C36"/>
    <mergeCell ref="B54:C54"/>
    <mergeCell ref="B134:B135"/>
    <mergeCell ref="C13:C14"/>
    <mergeCell ref="D13:D14"/>
    <mergeCell ref="E13:E14"/>
    <mergeCell ref="F13:F14"/>
    <mergeCell ref="G13:G14"/>
  </mergeCells>
  <pageMargins left="0.7" right="0.7" top="0.75" bottom="0.75" header="0.3" footer="0.3"/>
  <headerFooter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opLeftCell="A25" workbookViewId="0">
      <selection activeCell="I6" sqref="I6"/>
    </sheetView>
  </sheetViews>
  <sheetFormatPr defaultColWidth="9" defaultRowHeight="14.5"/>
  <cols>
    <col min="1" max="1" width="6.36363636363636" customWidth="1"/>
    <col min="2" max="2" width="26" customWidth="1"/>
    <col min="3" max="3" width="14.2727272727273" customWidth="1"/>
    <col min="4" max="4" width="18.5454545454545" customWidth="1"/>
    <col min="5" max="5" width="17.1818181818182" customWidth="1"/>
  </cols>
  <sheetData>
    <row r="1" spans="1:1">
      <c r="A1" t="s">
        <v>456</v>
      </c>
    </row>
    <row r="3" spans="1:9">
      <c r="A3" s="20" t="s">
        <v>22</v>
      </c>
      <c r="B3" s="20" t="s">
        <v>457</v>
      </c>
      <c r="C3" s="20" t="s">
        <v>250</v>
      </c>
      <c r="D3" s="20" t="s">
        <v>251</v>
      </c>
      <c r="E3" s="20" t="s">
        <v>19</v>
      </c>
      <c r="F3" s="90"/>
      <c r="G3" s="90"/>
      <c r="H3" s="90"/>
      <c r="I3" s="90"/>
    </row>
    <row r="4" spans="1:5">
      <c r="A4" s="18">
        <v>1</v>
      </c>
      <c r="B4" s="29" t="s">
        <v>264</v>
      </c>
      <c r="C4" s="18">
        <v>48</v>
      </c>
      <c r="D4" s="18"/>
      <c r="E4" s="18">
        <v>48</v>
      </c>
    </row>
    <row r="5" spans="1:5">
      <c r="A5" s="18">
        <v>2</v>
      </c>
      <c r="B5" s="29" t="s">
        <v>271</v>
      </c>
      <c r="C5" s="18">
        <v>24</v>
      </c>
      <c r="D5" s="18">
        <v>2</v>
      </c>
      <c r="E5" s="18">
        <v>26</v>
      </c>
    </row>
    <row r="6" spans="1:7">
      <c r="A6" s="18">
        <v>3</v>
      </c>
      <c r="B6" s="29" t="s">
        <v>272</v>
      </c>
      <c r="C6" s="18">
        <v>210</v>
      </c>
      <c r="D6" s="18">
        <v>91</v>
      </c>
      <c r="E6" s="18">
        <f>C6+D6</f>
        <v>301</v>
      </c>
      <c r="G6" s="139"/>
    </row>
    <row r="7" spans="1:8">
      <c r="A7" s="18">
        <v>4</v>
      </c>
      <c r="B7" s="135" t="s">
        <v>458</v>
      </c>
      <c r="C7" s="20">
        <v>8</v>
      </c>
      <c r="D7" s="20">
        <v>19</v>
      </c>
      <c r="E7" s="18">
        <f t="shared" ref="E7:E9" si="0">C7+D7</f>
        <v>27</v>
      </c>
      <c r="G7" s="139"/>
      <c r="H7" s="1"/>
    </row>
    <row r="8" spans="1:5">
      <c r="A8" s="18">
        <v>5</v>
      </c>
      <c r="B8" s="29" t="s">
        <v>459</v>
      </c>
      <c r="C8" s="18">
        <v>59</v>
      </c>
      <c r="D8" s="18">
        <v>292</v>
      </c>
      <c r="E8" s="18">
        <f t="shared" si="0"/>
        <v>351</v>
      </c>
    </row>
    <row r="9" spans="1:6">
      <c r="A9" s="18">
        <v>6</v>
      </c>
      <c r="B9" s="29" t="s">
        <v>460</v>
      </c>
      <c r="C9" s="1">
        <v>507</v>
      </c>
      <c r="D9" s="1">
        <v>1197</v>
      </c>
      <c r="E9" s="18">
        <f t="shared" si="0"/>
        <v>1704</v>
      </c>
      <c r="F9">
        <f>E9/E10*100</f>
        <v>69.3528693528693</v>
      </c>
    </row>
    <row r="10" spans="1:5">
      <c r="A10" s="136" t="s">
        <v>444</v>
      </c>
      <c r="B10" s="136"/>
      <c r="C10" s="18">
        <f>SUM(C4:C9)</f>
        <v>856</v>
      </c>
      <c r="D10" s="18">
        <f>SUM(D4:D9)</f>
        <v>1601</v>
      </c>
      <c r="E10" s="18">
        <f>SUM(E4:E9)</f>
        <v>2457</v>
      </c>
    </row>
    <row r="11" spans="1:9">
      <c r="A11" s="140" t="s">
        <v>461</v>
      </c>
      <c r="B11" s="140"/>
      <c r="C11" s="140"/>
      <c r="D11" s="140"/>
      <c r="E11" s="140"/>
      <c r="F11" s="140">
        <f>C10/E10*100</f>
        <v>34.8392348392348</v>
      </c>
      <c r="G11" s="140">
        <f>D10/E10*100</f>
        <v>65.1607651607652</v>
      </c>
      <c r="H11" s="140"/>
      <c r="I11" s="140"/>
    </row>
    <row r="13" spans="1:2">
      <c r="A13" t="s">
        <v>462</v>
      </c>
      <c r="B13" s="1"/>
    </row>
    <row r="14" spans="1:5">
      <c r="A14" s="20" t="s">
        <v>22</v>
      </c>
      <c r="B14" s="20" t="s">
        <v>463</v>
      </c>
      <c r="C14" s="20" t="s">
        <v>250</v>
      </c>
      <c r="D14" s="20" t="s">
        <v>251</v>
      </c>
      <c r="E14" s="20" t="s">
        <v>19</v>
      </c>
    </row>
    <row r="15" spans="1:5">
      <c r="A15" s="20" t="s">
        <v>464</v>
      </c>
      <c r="B15" s="20" t="s">
        <v>465</v>
      </c>
      <c r="C15" s="20"/>
      <c r="D15" s="20"/>
      <c r="E15" s="20"/>
    </row>
    <row r="16" spans="1:5">
      <c r="A16" s="20">
        <v>1</v>
      </c>
      <c r="B16" s="20" t="s">
        <v>356</v>
      </c>
      <c r="C16" s="20">
        <v>52</v>
      </c>
      <c r="D16" s="20">
        <v>2</v>
      </c>
      <c r="E16" s="20">
        <f>C16+D16</f>
        <v>54</v>
      </c>
    </row>
    <row r="17" spans="1:5">
      <c r="A17" s="20">
        <v>2</v>
      </c>
      <c r="B17" s="20" t="s">
        <v>360</v>
      </c>
      <c r="C17" s="20">
        <v>183</v>
      </c>
      <c r="D17" s="20">
        <v>162</v>
      </c>
      <c r="E17" s="20">
        <f t="shared" ref="E17:E19" si="1">C17+D17</f>
        <v>345</v>
      </c>
    </row>
    <row r="18" spans="1:5">
      <c r="A18" s="20">
        <v>3</v>
      </c>
      <c r="B18" s="20" t="s">
        <v>448</v>
      </c>
      <c r="C18" s="20">
        <v>488</v>
      </c>
      <c r="D18" s="20">
        <v>1098</v>
      </c>
      <c r="E18" s="20">
        <f t="shared" si="1"/>
        <v>1586</v>
      </c>
    </row>
    <row r="19" spans="1:5">
      <c r="A19" s="20">
        <v>4</v>
      </c>
      <c r="B19" s="93" t="s">
        <v>466</v>
      </c>
      <c r="C19" s="20">
        <v>128</v>
      </c>
      <c r="D19" s="20">
        <v>314</v>
      </c>
      <c r="E19" s="20">
        <f t="shared" si="1"/>
        <v>442</v>
      </c>
    </row>
    <row r="20" spans="1:5">
      <c r="A20" s="137" t="s">
        <v>19</v>
      </c>
      <c r="B20" s="138"/>
      <c r="C20" s="141">
        <f>SUM(C16:C19)</f>
        <v>851</v>
      </c>
      <c r="D20" s="141">
        <f t="shared" ref="D20:E20" si="2">SUM(D16:D19)</f>
        <v>1576</v>
      </c>
      <c r="E20" s="141">
        <f t="shared" si="2"/>
        <v>2427</v>
      </c>
    </row>
    <row r="21" spans="1:5">
      <c r="A21" s="137" t="s">
        <v>467</v>
      </c>
      <c r="B21" s="142" t="s">
        <v>468</v>
      </c>
      <c r="C21" s="143"/>
      <c r="D21" s="143"/>
      <c r="E21" s="143"/>
    </row>
    <row r="22" spans="1:5">
      <c r="A22" s="144">
        <v>1</v>
      </c>
      <c r="B22" s="145" t="s">
        <v>469</v>
      </c>
      <c r="C22" s="143">
        <v>2</v>
      </c>
      <c r="D22" s="143"/>
      <c r="E22" s="143">
        <v>2</v>
      </c>
    </row>
    <row r="23" spans="1:5">
      <c r="A23" s="146">
        <v>2</v>
      </c>
      <c r="B23" s="147" t="s">
        <v>470</v>
      </c>
      <c r="C23" s="20">
        <v>3</v>
      </c>
      <c r="D23" s="20">
        <v>25</v>
      </c>
      <c r="E23" s="20">
        <v>28</v>
      </c>
    </row>
    <row r="24" spans="1:5">
      <c r="A24" s="137" t="s">
        <v>19</v>
      </c>
      <c r="B24" s="138"/>
      <c r="C24" s="148">
        <v>5</v>
      </c>
      <c r="D24" s="148">
        <v>25</v>
      </c>
      <c r="E24" s="148">
        <v>30</v>
      </c>
    </row>
    <row r="25" spans="1:5">
      <c r="A25" s="142"/>
      <c r="B25" s="142" t="s">
        <v>471</v>
      </c>
      <c r="C25" s="149">
        <v>856</v>
      </c>
      <c r="D25" s="149">
        <v>1601</v>
      </c>
      <c r="E25" s="149">
        <v>2457</v>
      </c>
    </row>
    <row r="26" spans="1:5">
      <c r="A26" s="150"/>
      <c r="B26" s="150"/>
      <c r="C26" s="90"/>
      <c r="D26" s="90"/>
      <c r="E26" s="90"/>
    </row>
    <row r="27" spans="1:5">
      <c r="A27" s="94" t="s">
        <v>472</v>
      </c>
      <c r="B27" s="151"/>
      <c r="C27" s="94"/>
      <c r="D27" s="94"/>
      <c r="E27" s="94"/>
    </row>
    <row r="28" spans="2:2">
      <c r="B28" s="1"/>
    </row>
    <row r="29" spans="1:1">
      <c r="A29" t="s">
        <v>473</v>
      </c>
    </row>
    <row r="30" spans="1:8">
      <c r="A30" s="20" t="s">
        <v>22</v>
      </c>
      <c r="B30" s="20" t="s">
        <v>474</v>
      </c>
      <c r="C30" s="20" t="s">
        <v>250</v>
      </c>
      <c r="D30" s="20" t="s">
        <v>251</v>
      </c>
      <c r="E30" s="20" t="s">
        <v>19</v>
      </c>
      <c r="F30" s="90"/>
      <c r="G30" s="90"/>
      <c r="H30" s="90"/>
    </row>
    <row r="31" spans="1:8">
      <c r="A31" s="20">
        <v>1</v>
      </c>
      <c r="B31" s="20" t="s">
        <v>475</v>
      </c>
      <c r="C31" s="20"/>
      <c r="D31" s="20"/>
      <c r="E31" s="20"/>
      <c r="F31" s="90"/>
      <c r="G31" s="90"/>
      <c r="H31" s="90"/>
    </row>
    <row r="32" spans="1:8">
      <c r="A32" s="20">
        <v>2</v>
      </c>
      <c r="B32" s="20" t="s">
        <v>476</v>
      </c>
      <c r="C32" s="20"/>
      <c r="D32" s="20"/>
      <c r="E32" s="20"/>
      <c r="F32" s="90"/>
      <c r="G32" s="90"/>
      <c r="H32" s="90"/>
    </row>
    <row r="33" spans="1:8">
      <c r="A33" s="20">
        <v>3</v>
      </c>
      <c r="B33" s="20" t="s">
        <v>477</v>
      </c>
      <c r="C33" s="20"/>
      <c r="D33" s="20"/>
      <c r="E33" s="20"/>
      <c r="F33" s="90"/>
      <c r="G33" s="91"/>
      <c r="H33" s="90"/>
    </row>
    <row r="34" spans="1:8">
      <c r="A34" s="20">
        <v>4</v>
      </c>
      <c r="B34" s="20" t="s">
        <v>478</v>
      </c>
      <c r="C34" s="20"/>
      <c r="D34" s="20"/>
      <c r="E34" s="20"/>
      <c r="F34" s="90"/>
      <c r="G34" s="91"/>
      <c r="H34" s="90"/>
    </row>
    <row r="35" spans="1:8">
      <c r="A35" s="20">
        <v>5</v>
      </c>
      <c r="B35" s="20" t="s">
        <v>479</v>
      </c>
      <c r="C35" s="20"/>
      <c r="D35" s="20"/>
      <c r="E35" s="20"/>
      <c r="F35" s="90"/>
      <c r="G35" s="91"/>
      <c r="H35" s="90"/>
    </row>
    <row r="36" spans="1:8">
      <c r="A36" s="20">
        <v>6</v>
      </c>
      <c r="B36" s="20" t="s">
        <v>480</v>
      </c>
      <c r="C36" s="20"/>
      <c r="D36" s="20"/>
      <c r="E36" s="20"/>
      <c r="F36" s="90"/>
      <c r="G36" s="91"/>
      <c r="H36" s="90"/>
    </row>
    <row r="37" spans="1:8">
      <c r="A37" s="20">
        <v>7</v>
      </c>
      <c r="B37" s="93" t="s">
        <v>481</v>
      </c>
      <c r="C37" s="20"/>
      <c r="D37" s="20"/>
      <c r="E37" s="20"/>
      <c r="F37" s="90"/>
      <c r="G37" s="91"/>
      <c r="H37" s="90"/>
    </row>
    <row r="38" spans="1:8">
      <c r="A38" s="137" t="s">
        <v>444</v>
      </c>
      <c r="B38" s="138"/>
      <c r="C38" s="20"/>
      <c r="D38" s="20"/>
      <c r="E38" s="20"/>
      <c r="F38" s="90"/>
      <c r="G38" s="90"/>
      <c r="H38" s="90"/>
    </row>
    <row r="39" spans="1:8">
      <c r="A39" s="94" t="s">
        <v>482</v>
      </c>
      <c r="B39" s="151"/>
      <c r="C39" s="94"/>
      <c r="D39" s="94"/>
      <c r="E39" s="94"/>
      <c r="F39" s="94"/>
      <c r="G39" s="94"/>
      <c r="H39" s="94"/>
    </row>
    <row r="41" spans="1:2">
      <c r="A41" t="s">
        <v>483</v>
      </c>
      <c r="B41" s="95"/>
    </row>
    <row r="42" ht="22.5" customHeight="1" spans="1:6">
      <c r="A42" s="20" t="s">
        <v>22</v>
      </c>
      <c r="B42" s="20" t="s">
        <v>484</v>
      </c>
      <c r="C42" s="20" t="s">
        <v>250</v>
      </c>
      <c r="D42" s="20" t="s">
        <v>251</v>
      </c>
      <c r="E42" s="20" t="s">
        <v>19</v>
      </c>
      <c r="F42" s="90"/>
    </row>
    <row r="43" ht="30.75" customHeight="1" spans="1:6">
      <c r="A43" s="20">
        <v>1</v>
      </c>
      <c r="B43" s="135" t="s">
        <v>485</v>
      </c>
      <c r="C43" s="20">
        <v>223</v>
      </c>
      <c r="D43" s="20">
        <v>902</v>
      </c>
      <c r="E43" s="20">
        <f>C43+D43</f>
        <v>1125</v>
      </c>
      <c r="F43" s="90"/>
    </row>
    <row r="44" ht="30.75" customHeight="1" spans="1:6">
      <c r="A44" s="20"/>
      <c r="B44" s="135" t="s">
        <v>486</v>
      </c>
      <c r="C44" s="20">
        <v>104</v>
      </c>
      <c r="D44" s="20">
        <v>518</v>
      </c>
      <c r="E44" s="20">
        <f t="shared" ref="E44:E53" si="3">C44+D44</f>
        <v>622</v>
      </c>
      <c r="F44" s="90"/>
    </row>
    <row r="45" ht="30.75" customHeight="1" spans="1:6">
      <c r="A45" s="20"/>
      <c r="B45" s="135" t="s">
        <v>487</v>
      </c>
      <c r="C45" s="20">
        <v>15</v>
      </c>
      <c r="D45" s="20">
        <v>211</v>
      </c>
      <c r="E45" s="20">
        <f t="shared" si="3"/>
        <v>226</v>
      </c>
      <c r="F45" s="90"/>
    </row>
    <row r="46" ht="30.75" customHeight="1" spans="1:6">
      <c r="A46" s="20"/>
      <c r="B46" s="135" t="s">
        <v>488</v>
      </c>
      <c r="C46" s="20">
        <v>104</v>
      </c>
      <c r="D46" s="20">
        <v>173</v>
      </c>
      <c r="E46" s="20">
        <f t="shared" si="3"/>
        <v>277</v>
      </c>
      <c r="F46" s="90"/>
    </row>
    <row r="47" ht="30.75" customHeight="1" spans="1:6">
      <c r="A47" s="20">
        <v>2</v>
      </c>
      <c r="B47" s="135" t="s">
        <v>489</v>
      </c>
      <c r="C47" s="20">
        <v>454</v>
      </c>
      <c r="D47" s="20">
        <v>504</v>
      </c>
      <c r="E47" s="20">
        <f t="shared" si="3"/>
        <v>958</v>
      </c>
      <c r="F47" s="90"/>
    </row>
    <row r="48" ht="29.25" customHeight="1" spans="1:6">
      <c r="A48" s="20">
        <v>3</v>
      </c>
      <c r="B48" s="135" t="s">
        <v>490</v>
      </c>
      <c r="C48" s="20">
        <v>179</v>
      </c>
      <c r="D48" s="20">
        <v>195</v>
      </c>
      <c r="E48" s="20">
        <f t="shared" si="3"/>
        <v>374</v>
      </c>
      <c r="F48" s="90"/>
    </row>
    <row r="49" ht="29.25" customHeight="1" spans="1:6">
      <c r="A49" s="20"/>
      <c r="B49" s="135" t="s">
        <v>491</v>
      </c>
      <c r="C49" s="20" t="s">
        <v>492</v>
      </c>
      <c r="D49" s="20" t="s">
        <v>492</v>
      </c>
      <c r="E49" s="20" t="s">
        <v>492</v>
      </c>
      <c r="F49" s="90"/>
    </row>
    <row r="50" ht="29.25" customHeight="1" spans="1:6">
      <c r="A50" s="87"/>
      <c r="B50" s="135" t="s">
        <v>493</v>
      </c>
      <c r="C50" s="20">
        <v>106</v>
      </c>
      <c r="D50" s="20">
        <v>141</v>
      </c>
      <c r="E50" s="20">
        <f t="shared" si="3"/>
        <v>247</v>
      </c>
      <c r="F50" s="90"/>
    </row>
    <row r="51" ht="29.25" customHeight="1" spans="1:6">
      <c r="A51" s="87"/>
      <c r="B51" s="135" t="s">
        <v>494</v>
      </c>
      <c r="C51" s="20">
        <v>55</v>
      </c>
      <c r="D51" s="20">
        <v>48</v>
      </c>
      <c r="E51" s="20">
        <f t="shared" si="3"/>
        <v>103</v>
      </c>
      <c r="F51" s="90"/>
    </row>
    <row r="52" ht="29.25" customHeight="1" spans="1:6">
      <c r="A52" s="87"/>
      <c r="B52" s="135" t="s">
        <v>495</v>
      </c>
      <c r="C52" s="20">
        <v>18</v>
      </c>
      <c r="D52" s="20">
        <v>6</v>
      </c>
      <c r="E52" s="20">
        <f t="shared" si="3"/>
        <v>24</v>
      </c>
      <c r="F52" s="90"/>
    </row>
    <row r="53" ht="24.75" customHeight="1" spans="1:6">
      <c r="A53" s="137" t="s">
        <v>444</v>
      </c>
      <c r="B53" s="138"/>
      <c r="C53" s="20">
        <v>856</v>
      </c>
      <c r="D53" s="20">
        <v>1601</v>
      </c>
      <c r="E53" s="20">
        <f t="shared" si="3"/>
        <v>2457</v>
      </c>
      <c r="F53" s="90"/>
    </row>
    <row r="54" spans="1:6">
      <c r="A54" s="94" t="s">
        <v>472</v>
      </c>
      <c r="B54" s="99"/>
      <c r="C54" s="94"/>
      <c r="D54" s="94"/>
      <c r="E54" s="94"/>
      <c r="F54" s="94"/>
    </row>
  </sheetData>
  <mergeCells count="5">
    <mergeCell ref="A10:B10"/>
    <mergeCell ref="A20:B20"/>
    <mergeCell ref="A24:B24"/>
    <mergeCell ref="A38:B38"/>
    <mergeCell ref="A53:B53"/>
  </mergeCells>
  <pageMargins left="0.7" right="0.7" top="0.75" bottom="0.75" header="0.3" footer="0.3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20" workbookViewId="0">
      <selection activeCell="A18" sqref="A18"/>
    </sheetView>
  </sheetViews>
  <sheetFormatPr defaultColWidth="9" defaultRowHeight="14.5" outlineLevelCol="5"/>
  <cols>
    <col min="1" max="1" width="5.54545454545455" customWidth="1"/>
    <col min="2" max="2" width="18.7272727272727" customWidth="1"/>
    <col min="3" max="3" width="12.7272727272727" customWidth="1"/>
    <col min="4" max="4" width="15.1818181818182" customWidth="1"/>
    <col min="5" max="5" width="12.4545454545455" customWidth="1"/>
  </cols>
  <sheetData>
    <row r="1" spans="1:1">
      <c r="A1" t="s">
        <v>496</v>
      </c>
    </row>
    <row r="3" ht="26.25" customHeight="1" spans="1:5">
      <c r="A3" s="20" t="s">
        <v>22</v>
      </c>
      <c r="B3" s="20" t="s">
        <v>23</v>
      </c>
      <c r="C3" s="20" t="s">
        <v>250</v>
      </c>
      <c r="D3" s="20" t="s">
        <v>251</v>
      </c>
      <c r="E3" s="20" t="s">
        <v>19</v>
      </c>
    </row>
    <row r="4" ht="22.5" customHeight="1" spans="1:5">
      <c r="A4" s="20">
        <v>1</v>
      </c>
      <c r="B4" s="109" t="s">
        <v>497</v>
      </c>
      <c r="C4" s="20"/>
      <c r="D4" s="20"/>
      <c r="E4" s="20"/>
    </row>
    <row r="5" ht="24.75" customHeight="1" spans="1:5">
      <c r="A5" s="20">
        <v>2</v>
      </c>
      <c r="B5" s="109" t="s">
        <v>15</v>
      </c>
      <c r="C5" s="20"/>
      <c r="D5" s="20"/>
      <c r="E5" s="20"/>
    </row>
    <row r="6" ht="25.5" customHeight="1" spans="1:5">
      <c r="A6" s="20">
        <v>3</v>
      </c>
      <c r="B6" s="109" t="s">
        <v>17</v>
      </c>
      <c r="C6" s="20"/>
      <c r="D6" s="20"/>
      <c r="E6" s="20"/>
    </row>
    <row r="7" ht="32.25" customHeight="1" spans="1:5">
      <c r="A7" s="137" t="s">
        <v>444</v>
      </c>
      <c r="B7" s="138"/>
      <c r="C7" s="20"/>
      <c r="D7" s="20"/>
      <c r="E7" s="20"/>
    </row>
    <row r="8" spans="1:5">
      <c r="A8" s="94" t="s">
        <v>498</v>
      </c>
      <c r="B8" s="99"/>
      <c r="C8" s="94"/>
      <c r="D8" s="94"/>
      <c r="E8" s="94"/>
    </row>
    <row r="11" spans="1:1">
      <c r="A11" t="s">
        <v>499</v>
      </c>
    </row>
    <row r="13" ht="21" customHeight="1" spans="1:6">
      <c r="A13" s="20" t="s">
        <v>22</v>
      </c>
      <c r="B13" s="20" t="s">
        <v>23</v>
      </c>
      <c r="C13" s="20" t="s">
        <v>250</v>
      </c>
      <c r="D13" s="20" t="s">
        <v>251</v>
      </c>
      <c r="E13" s="20" t="s">
        <v>19</v>
      </c>
      <c r="F13" s="90"/>
    </row>
    <row r="14" ht="21" customHeight="1" spans="1:6">
      <c r="A14" s="20">
        <v>1</v>
      </c>
      <c r="B14" s="109" t="s">
        <v>497</v>
      </c>
      <c r="C14" s="20"/>
      <c r="D14" s="20"/>
      <c r="E14" s="20"/>
      <c r="F14" s="90"/>
    </row>
    <row r="15" ht="20.25" customHeight="1" spans="1:6">
      <c r="A15" s="20">
        <v>2</v>
      </c>
      <c r="B15" s="109" t="s">
        <v>15</v>
      </c>
      <c r="C15" s="20"/>
      <c r="D15" s="20"/>
      <c r="E15" s="20"/>
      <c r="F15" s="90"/>
    </row>
    <row r="16" ht="22.5" customHeight="1" spans="1:6">
      <c r="A16" s="20">
        <v>3</v>
      </c>
      <c r="B16" s="109" t="s">
        <v>17</v>
      </c>
      <c r="C16" s="20"/>
      <c r="D16" s="20"/>
      <c r="E16" s="20"/>
      <c r="F16" s="90"/>
    </row>
    <row r="17" ht="23.25" customHeight="1" spans="1:6">
      <c r="A17" s="137" t="s">
        <v>444</v>
      </c>
      <c r="B17" s="138"/>
      <c r="C17" s="20"/>
      <c r="D17" s="20"/>
      <c r="E17" s="20"/>
      <c r="F17" s="90"/>
    </row>
    <row r="18" spans="1:6">
      <c r="A18" s="94" t="s">
        <v>498</v>
      </c>
      <c r="B18" s="99"/>
      <c r="C18" s="94"/>
      <c r="D18" s="94"/>
      <c r="E18" s="94"/>
      <c r="F18" s="94"/>
    </row>
  </sheetData>
  <mergeCells count="2">
    <mergeCell ref="A7:B7"/>
    <mergeCell ref="A17:B17"/>
  </mergeCells>
  <pageMargins left="0.7" right="0.7" top="0.75" bottom="0.75" header="0.3" footer="0.3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8" workbookViewId="0">
      <selection activeCell="I6" sqref="I6"/>
    </sheetView>
  </sheetViews>
  <sheetFormatPr defaultColWidth="9" defaultRowHeight="14.5" outlineLevelCol="6"/>
  <cols>
    <col min="1" max="1" width="5.27272727272727" customWidth="1"/>
    <col min="2" max="2" width="26.4545454545455" customWidth="1"/>
    <col min="3" max="3" width="13.8181818181818" customWidth="1"/>
    <col min="4" max="4" width="15" customWidth="1"/>
    <col min="5" max="5" width="16.4545454545455" customWidth="1"/>
  </cols>
  <sheetData>
    <row r="1" ht="75.75" customHeight="1" spans="1:7">
      <c r="A1" s="133" t="s">
        <v>500</v>
      </c>
      <c r="B1" s="133"/>
      <c r="C1" s="133"/>
      <c r="D1" s="133"/>
      <c r="E1" s="133"/>
      <c r="F1" s="133"/>
      <c r="G1" s="133"/>
    </row>
    <row r="2" spans="1:5">
      <c r="A2" s="24" t="s">
        <v>22</v>
      </c>
      <c r="B2" s="24" t="s">
        <v>433</v>
      </c>
      <c r="C2" s="24" t="s">
        <v>250</v>
      </c>
      <c r="D2" s="24" t="s">
        <v>251</v>
      </c>
      <c r="E2" s="24" t="s">
        <v>193</v>
      </c>
    </row>
    <row r="3" spans="1:5">
      <c r="A3" s="18">
        <v>1</v>
      </c>
      <c r="B3" s="11" t="s">
        <v>501</v>
      </c>
      <c r="C3" s="18">
        <v>1</v>
      </c>
      <c r="D3" s="18"/>
      <c r="E3" s="18">
        <v>1</v>
      </c>
    </row>
    <row r="4" spans="1:5">
      <c r="A4" s="18">
        <v>2</v>
      </c>
      <c r="B4" s="11" t="s">
        <v>502</v>
      </c>
      <c r="C4" s="18">
        <v>5</v>
      </c>
      <c r="D4" s="18"/>
      <c r="E4" s="18">
        <v>5</v>
      </c>
    </row>
    <row r="5" spans="1:5">
      <c r="A5" s="18">
        <v>3</v>
      </c>
      <c r="B5" s="11" t="s">
        <v>503</v>
      </c>
      <c r="C5" s="18"/>
      <c r="D5" s="18"/>
      <c r="E5" s="18"/>
    </row>
    <row r="6" spans="1:5">
      <c r="A6" s="18">
        <v>4</v>
      </c>
      <c r="B6" s="11" t="s">
        <v>504</v>
      </c>
      <c r="C6" s="18">
        <v>3</v>
      </c>
      <c r="D6" s="18"/>
      <c r="E6" s="18">
        <v>3</v>
      </c>
    </row>
    <row r="7" spans="1:5">
      <c r="A7" s="18">
        <v>5</v>
      </c>
      <c r="B7" s="11" t="s">
        <v>505</v>
      </c>
      <c r="C7" s="18">
        <v>2</v>
      </c>
      <c r="D7" s="18"/>
      <c r="E7" s="18">
        <v>2</v>
      </c>
    </row>
    <row r="8" spans="1:5">
      <c r="A8" s="18">
        <v>6</v>
      </c>
      <c r="B8" s="11" t="s">
        <v>506</v>
      </c>
      <c r="C8" s="18"/>
      <c r="D8" s="18"/>
      <c r="E8" s="18"/>
    </row>
    <row r="9" spans="1:5">
      <c r="A9" s="18">
        <v>7</v>
      </c>
      <c r="B9" s="11" t="s">
        <v>507</v>
      </c>
      <c r="C9" s="18"/>
      <c r="D9" s="18"/>
      <c r="E9" s="18"/>
    </row>
    <row r="10" spans="1:5">
      <c r="A10" s="18">
        <v>8</v>
      </c>
      <c r="B10" s="11" t="s">
        <v>508</v>
      </c>
      <c r="C10" s="18">
        <v>5</v>
      </c>
      <c r="D10" s="18"/>
      <c r="E10" s="18">
        <v>5</v>
      </c>
    </row>
    <row r="11" spans="1:5">
      <c r="A11" s="18">
        <v>9</v>
      </c>
      <c r="B11" s="11" t="s">
        <v>509</v>
      </c>
      <c r="C11" s="18"/>
      <c r="D11" s="18"/>
      <c r="E11" s="18"/>
    </row>
    <row r="12" spans="1:5">
      <c r="A12" s="18">
        <v>10</v>
      </c>
      <c r="B12" s="11" t="s">
        <v>510</v>
      </c>
      <c r="C12" s="18">
        <v>2</v>
      </c>
      <c r="D12" s="18"/>
      <c r="E12" s="18">
        <v>2</v>
      </c>
    </row>
    <row r="13" spans="1:5">
      <c r="A13" s="18">
        <v>11</v>
      </c>
      <c r="B13" s="11" t="s">
        <v>511</v>
      </c>
      <c r="C13" s="18"/>
      <c r="D13" s="18"/>
      <c r="E13" s="18"/>
    </row>
    <row r="14" spans="1:5">
      <c r="A14" s="18">
        <v>12</v>
      </c>
      <c r="B14" s="11" t="s">
        <v>512</v>
      </c>
      <c r="C14" s="18">
        <v>1</v>
      </c>
      <c r="D14" s="18">
        <v>2</v>
      </c>
      <c r="E14" s="18">
        <v>3</v>
      </c>
    </row>
    <row r="15" spans="1:5">
      <c r="A15" s="18">
        <v>13</v>
      </c>
      <c r="B15" s="11" t="s">
        <v>513</v>
      </c>
      <c r="C15" s="18"/>
      <c r="D15" s="18"/>
      <c r="E15" s="18"/>
    </row>
    <row r="16" ht="19.5" customHeight="1" spans="1:5">
      <c r="A16" s="18">
        <v>14</v>
      </c>
      <c r="B16" s="11" t="s">
        <v>514</v>
      </c>
      <c r="C16" s="18">
        <v>4</v>
      </c>
      <c r="D16" s="18"/>
      <c r="E16" s="18">
        <v>4</v>
      </c>
    </row>
    <row r="17" spans="1:5">
      <c r="A17" s="18">
        <v>15</v>
      </c>
      <c r="B17" s="11" t="s">
        <v>515</v>
      </c>
      <c r="C17" s="18"/>
      <c r="D17" s="18"/>
      <c r="E17" s="18"/>
    </row>
    <row r="18" spans="1:5">
      <c r="A18" s="18">
        <v>16</v>
      </c>
      <c r="B18" s="134" t="s">
        <v>516</v>
      </c>
      <c r="C18" s="18"/>
      <c r="D18" s="18"/>
      <c r="E18" s="18"/>
    </row>
    <row r="19" spans="1:5">
      <c r="A19" s="14" t="s">
        <v>444</v>
      </c>
      <c r="B19" s="16"/>
      <c r="C19" s="18">
        <f>SUM(C3:C18)</f>
        <v>23</v>
      </c>
      <c r="D19" s="18">
        <f>SUM(D3:D18)</f>
        <v>2</v>
      </c>
      <c r="E19" s="18">
        <f>SUM(E3:E18)</f>
        <v>25</v>
      </c>
    </row>
    <row r="22" spans="1:7">
      <c r="A22" s="105"/>
      <c r="B22" s="106"/>
      <c r="C22" s="106"/>
      <c r="D22" s="106"/>
      <c r="E22" s="106"/>
      <c r="F22" s="106"/>
      <c r="G22" s="106"/>
    </row>
    <row r="23" spans="1:6">
      <c r="A23" s="98" t="s">
        <v>446</v>
      </c>
      <c r="B23" s="98"/>
      <c r="C23" s="98"/>
      <c r="D23" s="98"/>
      <c r="E23" s="98"/>
      <c r="F23" s="98"/>
    </row>
    <row r="24" spans="1:6">
      <c r="A24" s="98"/>
      <c r="B24" s="98"/>
      <c r="C24" s="98"/>
      <c r="D24" s="98"/>
      <c r="E24" s="98"/>
      <c r="F24" s="98"/>
    </row>
    <row r="25" spans="1:5">
      <c r="A25" s="20" t="s">
        <v>22</v>
      </c>
      <c r="B25" s="20" t="s">
        <v>447</v>
      </c>
      <c r="C25" s="20" t="s">
        <v>250</v>
      </c>
      <c r="D25" s="20" t="s">
        <v>251</v>
      </c>
      <c r="E25" s="20" t="s">
        <v>193</v>
      </c>
    </row>
    <row r="26" spans="1:5">
      <c r="A26" s="18">
        <v>1</v>
      </c>
      <c r="B26" s="29"/>
      <c r="C26" s="18"/>
      <c r="D26" s="18"/>
      <c r="E26" s="18"/>
    </row>
    <row r="27" spans="1:5">
      <c r="A27" s="18">
        <v>2</v>
      </c>
      <c r="B27" s="29"/>
      <c r="C27" s="18"/>
      <c r="D27" s="18"/>
      <c r="E27" s="18"/>
    </row>
    <row r="28" spans="1:5">
      <c r="A28" s="18">
        <v>3</v>
      </c>
      <c r="B28" s="29"/>
      <c r="C28" s="18"/>
      <c r="D28" s="18"/>
      <c r="E28" s="18"/>
    </row>
    <row r="29" spans="1:5">
      <c r="A29" s="20">
        <v>4</v>
      </c>
      <c r="B29" s="135"/>
      <c r="C29" s="20"/>
      <c r="D29" s="20"/>
      <c r="E29" s="20"/>
    </row>
    <row r="30" spans="1:5">
      <c r="A30" s="136" t="s">
        <v>444</v>
      </c>
      <c r="B30" s="136"/>
      <c r="C30" s="18"/>
      <c r="D30" s="18"/>
      <c r="E30" s="18"/>
    </row>
  </sheetData>
  <mergeCells count="5">
    <mergeCell ref="A1:G1"/>
    <mergeCell ref="A19:B19"/>
    <mergeCell ref="A22:G22"/>
    <mergeCell ref="A23:F23"/>
    <mergeCell ref="A30:B30"/>
  </mergeCells>
  <pageMargins left="0.7" right="0.7" top="0.75" bottom="0.75" header="0.3" footer="0.3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15" sqref="D15"/>
    </sheetView>
  </sheetViews>
  <sheetFormatPr defaultColWidth="9" defaultRowHeight="14.5" outlineLevelCol="4"/>
  <cols>
    <col min="1" max="1" width="5.72727272727273" customWidth="1"/>
    <col min="2" max="2" width="31.2727272727273" customWidth="1"/>
    <col min="3" max="3" width="13.7272727272727" customWidth="1"/>
    <col min="4" max="4" width="16.8181818181818" customWidth="1"/>
    <col min="5" max="5" width="20.5454545454545" customWidth="1"/>
  </cols>
  <sheetData>
    <row r="1" spans="1:5">
      <c r="A1" s="98" t="s">
        <v>517</v>
      </c>
      <c r="B1" s="98"/>
      <c r="C1" s="98"/>
      <c r="D1" s="98"/>
      <c r="E1" s="98"/>
    </row>
    <row r="2" spans="1:5">
      <c r="A2" s="98"/>
      <c r="B2" s="98"/>
      <c r="C2" s="98"/>
      <c r="D2" s="98"/>
      <c r="E2" s="98"/>
    </row>
    <row r="3" spans="1:5">
      <c r="A3" s="98"/>
      <c r="B3" s="98"/>
      <c r="C3" s="98"/>
      <c r="D3" s="98"/>
      <c r="E3" s="98"/>
    </row>
    <row r="4" spans="1:5">
      <c r="A4" s="20" t="s">
        <v>22</v>
      </c>
      <c r="B4" s="93" t="s">
        <v>518</v>
      </c>
      <c r="C4" s="20"/>
      <c r="D4" s="20" t="s">
        <v>519</v>
      </c>
      <c r="E4" s="20"/>
    </row>
    <row r="5" spans="1:5">
      <c r="A5" s="20"/>
      <c r="B5" s="93"/>
      <c r="C5" s="20" t="s">
        <v>250</v>
      </c>
      <c r="D5" s="20" t="s">
        <v>251</v>
      </c>
      <c r="E5" s="20" t="s">
        <v>193</v>
      </c>
    </row>
    <row r="6" spans="1:5">
      <c r="A6" s="18">
        <v>1</v>
      </c>
      <c r="B6" s="11" t="s">
        <v>520</v>
      </c>
      <c r="C6" s="18"/>
      <c r="D6" s="18"/>
      <c r="E6" s="18"/>
    </row>
    <row r="7" spans="1:5">
      <c r="A7" s="18">
        <v>2</v>
      </c>
      <c r="B7" s="11" t="s">
        <v>521</v>
      </c>
      <c r="C7" s="18"/>
      <c r="D7" s="18"/>
      <c r="E7" s="18"/>
    </row>
    <row r="8" spans="1:5">
      <c r="A8" s="18">
        <v>3</v>
      </c>
      <c r="B8" s="11" t="s">
        <v>522</v>
      </c>
      <c r="C8" s="18"/>
      <c r="D8" s="18"/>
      <c r="E8" s="18"/>
    </row>
    <row r="9" spans="1:5">
      <c r="A9" s="18">
        <v>4</v>
      </c>
      <c r="B9" s="11" t="s">
        <v>523</v>
      </c>
      <c r="C9" s="18"/>
      <c r="D9" s="18"/>
      <c r="E9" s="18"/>
    </row>
    <row r="10" spans="1:5">
      <c r="A10" s="18">
        <v>5</v>
      </c>
      <c r="B10" s="11" t="s">
        <v>524</v>
      </c>
      <c r="C10" s="18"/>
      <c r="D10" s="18"/>
      <c r="E10" s="18"/>
    </row>
    <row r="11" spans="1:5">
      <c r="A11" s="18">
        <v>6</v>
      </c>
      <c r="B11" s="11" t="s">
        <v>525</v>
      </c>
      <c r="C11" s="18"/>
      <c r="D11" s="132"/>
      <c r="E11" s="18"/>
    </row>
    <row r="12" spans="1:5">
      <c r="A12" s="18" t="s">
        <v>19</v>
      </c>
      <c r="B12" s="18"/>
      <c r="C12" s="18">
        <f>SUM(C6:C11)</f>
        <v>0</v>
      </c>
      <c r="D12" s="18">
        <f>SUM(D6:D11)</f>
        <v>0</v>
      </c>
      <c r="E12" s="18">
        <f t="shared" ref="E12" si="0">SUM(C12:D12)</f>
        <v>0</v>
      </c>
    </row>
    <row r="13" spans="1:5">
      <c r="A13" s="97" t="s">
        <v>482</v>
      </c>
      <c r="B13" s="97"/>
      <c r="C13" s="97"/>
      <c r="D13" s="97"/>
      <c r="E13" s="97"/>
    </row>
  </sheetData>
  <mergeCells count="5">
    <mergeCell ref="A1:E1"/>
    <mergeCell ref="A12:B12"/>
    <mergeCell ref="A13:E13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81" workbookViewId="0">
      <selection activeCell="C2" sqref="C2"/>
    </sheetView>
  </sheetViews>
  <sheetFormatPr defaultColWidth="9" defaultRowHeight="14.5" outlineLevelCol="4"/>
  <cols>
    <col min="1" max="1" width="5.54545454545455" customWidth="1"/>
    <col min="2" max="2" width="16.4545454545455" customWidth="1"/>
    <col min="3" max="3" width="16.1818181818182" customWidth="1"/>
  </cols>
  <sheetData>
    <row r="1" ht="30" customHeight="1" spans="1:5">
      <c r="A1" s="105" t="s">
        <v>526</v>
      </c>
      <c r="B1" s="106"/>
      <c r="C1" s="106"/>
      <c r="D1" s="106"/>
      <c r="E1" s="106"/>
    </row>
    <row r="2" ht="24" customHeight="1" spans="1:5">
      <c r="A2" s="105" t="s">
        <v>38</v>
      </c>
      <c r="B2" s="106" t="s">
        <v>39</v>
      </c>
      <c r="C2" s="106"/>
      <c r="D2" s="106"/>
      <c r="E2" s="106"/>
    </row>
    <row r="3" ht="60.75" customHeight="1" spans="1:5">
      <c r="A3" s="105"/>
      <c r="B3" s="106"/>
      <c r="C3" s="106"/>
      <c r="D3" s="106"/>
      <c r="E3" s="106"/>
    </row>
    <row r="4" ht="60.75" customHeight="1" spans="1:5">
      <c r="A4" s="105"/>
      <c r="B4" s="106"/>
      <c r="C4" s="106"/>
      <c r="D4" s="106"/>
      <c r="E4" s="106"/>
    </row>
    <row r="5" ht="60.75" customHeight="1" spans="1:5">
      <c r="A5" s="105"/>
      <c r="B5" s="106"/>
      <c r="C5" s="106"/>
      <c r="D5" s="106"/>
      <c r="E5" s="106"/>
    </row>
    <row r="6" ht="60.75" customHeight="1" spans="1:5">
      <c r="A6" s="105"/>
      <c r="B6" s="106"/>
      <c r="C6" s="106"/>
      <c r="D6" s="106"/>
      <c r="E6" s="106"/>
    </row>
    <row r="7" ht="60.75" customHeight="1" spans="1:5">
      <c r="A7" s="105"/>
      <c r="B7" s="106"/>
      <c r="C7" s="106"/>
      <c r="D7" s="106"/>
      <c r="E7" s="106"/>
    </row>
    <row r="8" ht="60.75" customHeight="1" spans="1:5">
      <c r="A8" s="105"/>
      <c r="B8" s="106"/>
      <c r="C8" s="106"/>
      <c r="D8" s="106"/>
      <c r="E8" s="106"/>
    </row>
    <row r="9" ht="60.75" customHeight="1" spans="1:5">
      <c r="A9" s="105"/>
      <c r="B9" s="106"/>
      <c r="C9" s="106"/>
      <c r="D9" s="106"/>
      <c r="E9" s="106"/>
    </row>
    <row r="10" ht="90.75" customHeight="1" spans="1:5">
      <c r="A10" s="105" t="s">
        <v>527</v>
      </c>
      <c r="B10" s="106"/>
      <c r="C10" s="106"/>
      <c r="D10" s="106"/>
      <c r="E10" s="106"/>
    </row>
    <row r="11" ht="30.75" customHeight="1" spans="1:5">
      <c r="A11" s="105" t="s">
        <v>528</v>
      </c>
      <c r="B11" s="106"/>
      <c r="C11" s="106"/>
      <c r="D11" s="106"/>
      <c r="E11" s="106"/>
    </row>
  </sheetData>
  <mergeCells count="3">
    <mergeCell ref="A1:E1"/>
    <mergeCell ref="A10:E10"/>
    <mergeCell ref="A11:E11"/>
  </mergeCells>
  <pageMargins left="0.7" right="0.7" top="0.75" bottom="0.75" header="0.3" footer="0.3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14" workbookViewId="0">
      <selection activeCell="E16" sqref="E16"/>
    </sheetView>
  </sheetViews>
  <sheetFormatPr defaultColWidth="9" defaultRowHeight="14.5" outlineLevelCol="4"/>
  <cols>
    <col min="1" max="1" width="4.54545454545455" customWidth="1"/>
    <col min="2" max="2" width="47.1818181818182" customWidth="1"/>
    <col min="3" max="3" width="11.3636363636364" customWidth="1"/>
  </cols>
  <sheetData>
    <row r="1" ht="15.5" spans="1:5">
      <c r="A1" s="111" t="s">
        <v>529</v>
      </c>
      <c r="B1" s="111"/>
      <c r="C1" s="111"/>
      <c r="D1" s="111"/>
      <c r="E1" s="111"/>
    </row>
    <row r="2" ht="15.5" spans="1:5">
      <c r="A2" s="111" t="s">
        <v>530</v>
      </c>
      <c r="B2" s="111"/>
      <c r="C2" s="111"/>
      <c r="D2" s="111"/>
      <c r="E2" s="111"/>
    </row>
    <row r="3" ht="15.5" spans="1:5">
      <c r="A3" s="111" t="s">
        <v>531</v>
      </c>
      <c r="B3" s="111"/>
      <c r="C3" s="111"/>
      <c r="D3" s="111"/>
      <c r="E3" s="111"/>
    </row>
    <row r="4" ht="15.5" spans="1:5">
      <c r="A4" s="112"/>
      <c r="B4" s="112"/>
      <c r="C4" s="112"/>
      <c r="D4" s="112"/>
      <c r="E4" s="112"/>
    </row>
    <row r="5" spans="1:5">
      <c r="A5" s="113" t="s">
        <v>38</v>
      </c>
      <c r="B5" s="114" t="s">
        <v>532</v>
      </c>
      <c r="C5" s="115" t="s">
        <v>423</v>
      </c>
      <c r="D5" s="115" t="s">
        <v>420</v>
      </c>
      <c r="E5" s="116" t="s">
        <v>533</v>
      </c>
    </row>
    <row r="6" spans="1:5">
      <c r="A6" s="113"/>
      <c r="B6" s="117" t="s">
        <v>534</v>
      </c>
      <c r="C6" s="118"/>
      <c r="D6" s="118"/>
      <c r="E6" s="119"/>
    </row>
    <row r="7" spans="1:5">
      <c r="A7" s="120">
        <v>1</v>
      </c>
      <c r="B7" s="121" t="s">
        <v>535</v>
      </c>
      <c r="C7" s="122">
        <v>1707</v>
      </c>
      <c r="D7" s="123">
        <v>579</v>
      </c>
      <c r="E7" s="122">
        <f>C7+D7</f>
        <v>2286</v>
      </c>
    </row>
    <row r="8" spans="1:5">
      <c r="A8" s="120">
        <v>2</v>
      </c>
      <c r="B8" s="121" t="s">
        <v>536</v>
      </c>
      <c r="C8" s="122">
        <v>237</v>
      </c>
      <c r="D8" s="123"/>
      <c r="E8" s="122">
        <f t="shared" ref="E8:E16" si="0">C8+D8</f>
        <v>237</v>
      </c>
    </row>
    <row r="9" spans="1:5">
      <c r="A9" s="124">
        <v>3</v>
      </c>
      <c r="B9" s="125" t="s">
        <v>537</v>
      </c>
      <c r="C9" s="126">
        <v>4910</v>
      </c>
      <c r="D9" s="125">
        <v>4923</v>
      </c>
      <c r="E9" s="122">
        <f t="shared" si="0"/>
        <v>9833</v>
      </c>
    </row>
    <row r="10" spans="1:5">
      <c r="A10" s="124">
        <v>4</v>
      </c>
      <c r="B10" s="127" t="s">
        <v>538</v>
      </c>
      <c r="C10" s="128">
        <v>660</v>
      </c>
      <c r="D10" s="129"/>
      <c r="E10" s="122">
        <f t="shared" si="0"/>
        <v>660</v>
      </c>
    </row>
    <row r="11" spans="1:5">
      <c r="A11" s="124">
        <v>5</v>
      </c>
      <c r="B11" s="125" t="s">
        <v>539</v>
      </c>
      <c r="C11" s="126">
        <v>2469</v>
      </c>
      <c r="D11" s="125"/>
      <c r="E11" s="122">
        <f t="shared" si="0"/>
        <v>2469</v>
      </c>
    </row>
    <row r="12" ht="30" customHeight="1" spans="1:5">
      <c r="A12" s="120">
        <v>6</v>
      </c>
      <c r="B12" s="130" t="s">
        <v>540</v>
      </c>
      <c r="C12" s="128">
        <v>15842</v>
      </c>
      <c r="D12" s="128">
        <v>11580</v>
      </c>
      <c r="E12" s="122">
        <f t="shared" si="0"/>
        <v>27422</v>
      </c>
    </row>
    <row r="13" spans="1:5">
      <c r="A13" s="120">
        <v>7</v>
      </c>
      <c r="B13" s="131" t="s">
        <v>541</v>
      </c>
      <c r="C13" s="128">
        <v>5241</v>
      </c>
      <c r="D13" s="128">
        <v>528</v>
      </c>
      <c r="E13" s="122">
        <f t="shared" si="0"/>
        <v>5769</v>
      </c>
    </row>
    <row r="14" ht="25" spans="1:5">
      <c r="A14" s="120">
        <v>8</v>
      </c>
      <c r="B14" s="130" t="s">
        <v>542</v>
      </c>
      <c r="C14" s="128">
        <v>1122</v>
      </c>
      <c r="D14" s="128">
        <v>627</v>
      </c>
      <c r="E14" s="122">
        <f t="shared" si="0"/>
        <v>1749</v>
      </c>
    </row>
    <row r="15" spans="1:5">
      <c r="A15" s="120">
        <v>9</v>
      </c>
      <c r="B15" s="131" t="s">
        <v>543</v>
      </c>
      <c r="C15" s="128">
        <v>5981</v>
      </c>
      <c r="D15" s="128">
        <v>7599</v>
      </c>
      <c r="E15" s="122">
        <f t="shared" si="0"/>
        <v>13580</v>
      </c>
    </row>
    <row r="16" spans="1:5">
      <c r="A16" s="120"/>
      <c r="B16" s="131" t="s">
        <v>19</v>
      </c>
      <c r="C16" s="128">
        <v>38169</v>
      </c>
      <c r="D16" s="128">
        <f>SUM(D7:D15)</f>
        <v>25836</v>
      </c>
      <c r="E16" s="128">
        <f t="shared" si="0"/>
        <v>64005</v>
      </c>
    </row>
    <row r="17" spans="1:5">
      <c r="A17" s="125" t="s">
        <v>544</v>
      </c>
      <c r="B17" s="125"/>
      <c r="C17" s="125"/>
      <c r="D17" s="125"/>
      <c r="E17" s="125"/>
    </row>
    <row r="18" ht="15.5" spans="1:5">
      <c r="A18" s="112"/>
      <c r="B18" s="112"/>
      <c r="C18" s="112"/>
      <c r="D18" s="112"/>
      <c r="E18" s="112"/>
    </row>
  </sheetData>
  <mergeCells count="7">
    <mergeCell ref="A1:E1"/>
    <mergeCell ref="A2:E2"/>
    <mergeCell ref="A3:E3"/>
    <mergeCell ref="A5:A6"/>
    <mergeCell ref="C5:C6"/>
    <mergeCell ref="D5:D6"/>
    <mergeCell ref="E5:E6"/>
  </mergeCells>
  <pageMargins left="0.7" right="0.7" top="0.75" bottom="0.75" header="0.3" footer="0.3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4" sqref="F4"/>
    </sheetView>
  </sheetViews>
  <sheetFormatPr defaultColWidth="9" defaultRowHeight="14.5"/>
  <sheetData/>
  <pageMargins left="0.7" right="0.7" top="0.75" bottom="0.75" header="0.3" footer="0.3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61"/>
  <sheetViews>
    <sheetView topLeftCell="A25" workbookViewId="0">
      <selection activeCell="I33" sqref="I33"/>
    </sheetView>
  </sheetViews>
  <sheetFormatPr defaultColWidth="9" defaultRowHeight="14.5"/>
  <cols>
    <col min="1" max="1" width="4.45454545454545" customWidth="1"/>
    <col min="2" max="2" width="21.7272727272727" customWidth="1"/>
    <col min="3" max="3" width="14.2727272727273" customWidth="1"/>
    <col min="4" max="4" width="12.5454545454545" customWidth="1"/>
    <col min="5" max="5" width="18" customWidth="1"/>
    <col min="10" max="10" width="15.3636363636364" customWidth="1"/>
  </cols>
  <sheetData>
    <row r="2" spans="1:5">
      <c r="A2" s="19" t="s">
        <v>545</v>
      </c>
      <c r="B2" s="19"/>
      <c r="C2" s="19"/>
      <c r="D2" s="19"/>
      <c r="E2" s="19"/>
    </row>
    <row r="4" spans="1:5">
      <c r="A4" s="20" t="s">
        <v>22</v>
      </c>
      <c r="B4" s="20" t="s">
        <v>23</v>
      </c>
      <c r="C4" s="20">
        <v>2022</v>
      </c>
      <c r="D4" s="20"/>
      <c r="E4" s="20"/>
    </row>
    <row r="5" spans="1:5">
      <c r="A5" s="20"/>
      <c r="B5" s="20"/>
      <c r="C5" s="20" t="s">
        <v>12</v>
      </c>
      <c r="D5" s="20" t="s">
        <v>13</v>
      </c>
      <c r="E5" s="20" t="s">
        <v>193</v>
      </c>
    </row>
    <row r="6" spans="1:5">
      <c r="A6" s="20">
        <v>1</v>
      </c>
      <c r="B6" s="109" t="s">
        <v>16</v>
      </c>
      <c r="C6" s="20">
        <v>0</v>
      </c>
      <c r="D6" s="20">
        <v>0</v>
      </c>
      <c r="E6" s="20">
        <v>0</v>
      </c>
    </row>
    <row r="7" spans="1:5">
      <c r="A7" s="20">
        <v>2</v>
      </c>
      <c r="B7" s="109" t="s">
        <v>15</v>
      </c>
      <c r="C7" s="20">
        <v>0</v>
      </c>
      <c r="D7" s="20">
        <v>0</v>
      </c>
      <c r="E7" s="20">
        <v>0</v>
      </c>
    </row>
    <row r="8" spans="1:5">
      <c r="A8" s="20">
        <v>3</v>
      </c>
      <c r="B8" s="109" t="s">
        <v>17</v>
      </c>
      <c r="C8" s="20">
        <v>0</v>
      </c>
      <c r="D8" s="20">
        <v>0</v>
      </c>
      <c r="E8" s="20">
        <v>0</v>
      </c>
    </row>
    <row r="9" spans="1:5">
      <c r="A9" s="20" t="s">
        <v>19</v>
      </c>
      <c r="B9" s="20"/>
      <c r="C9" s="20">
        <v>0</v>
      </c>
      <c r="D9" s="20">
        <v>0</v>
      </c>
      <c r="E9" s="20">
        <v>0</v>
      </c>
    </row>
    <row r="10" spans="1:5">
      <c r="A10" s="110" t="s">
        <v>546</v>
      </c>
      <c r="B10" s="110"/>
      <c r="C10" s="110"/>
      <c r="D10" s="110"/>
      <c r="E10" s="110"/>
    </row>
    <row r="12" spans="1:1">
      <c r="A12" t="s">
        <v>547</v>
      </c>
    </row>
    <row r="14" spans="1:10">
      <c r="A14" s="20" t="s">
        <v>22</v>
      </c>
      <c r="B14" s="20" t="s">
        <v>23</v>
      </c>
      <c r="C14" s="20" t="s">
        <v>548</v>
      </c>
      <c r="D14" s="20"/>
      <c r="E14" s="20"/>
      <c r="J14" t="s">
        <v>549</v>
      </c>
    </row>
    <row r="15" spans="1:10">
      <c r="A15" s="20"/>
      <c r="B15" s="20"/>
      <c r="C15" s="20"/>
      <c r="D15" s="20"/>
      <c r="I15">
        <v>2018</v>
      </c>
      <c r="J15">
        <v>39</v>
      </c>
    </row>
    <row r="16" spans="1:10">
      <c r="A16" s="20">
        <v>1</v>
      </c>
      <c r="B16" s="109" t="s">
        <v>16</v>
      </c>
      <c r="C16" s="20"/>
      <c r="D16" s="20"/>
      <c r="E16" s="20">
        <v>9</v>
      </c>
      <c r="I16">
        <v>2019</v>
      </c>
      <c r="J16">
        <v>40</v>
      </c>
    </row>
    <row r="17" spans="1:10">
      <c r="A17" s="20">
        <v>2</v>
      </c>
      <c r="B17" s="109" t="s">
        <v>15</v>
      </c>
      <c r="C17" s="20"/>
      <c r="D17" s="20"/>
      <c r="E17" s="20">
        <v>0</v>
      </c>
      <c r="I17">
        <v>2020</v>
      </c>
      <c r="J17">
        <v>54</v>
      </c>
    </row>
    <row r="18" spans="1:10">
      <c r="A18" s="20">
        <v>3</v>
      </c>
      <c r="B18" s="109" t="s">
        <v>17</v>
      </c>
      <c r="C18" s="20"/>
      <c r="D18" s="20"/>
      <c r="E18" s="20">
        <v>33</v>
      </c>
      <c r="I18">
        <v>2021</v>
      </c>
      <c r="J18">
        <v>38</v>
      </c>
    </row>
    <row r="19" spans="1:10">
      <c r="A19" s="20" t="s">
        <v>19</v>
      </c>
      <c r="B19" s="20"/>
      <c r="C19" s="20"/>
      <c r="D19" s="20"/>
      <c r="E19" s="20">
        <v>42</v>
      </c>
      <c r="I19">
        <v>2022</v>
      </c>
      <c r="J19">
        <v>42</v>
      </c>
    </row>
    <row r="20" spans="1:5">
      <c r="A20" s="110" t="s">
        <v>546</v>
      </c>
      <c r="B20" s="110"/>
      <c r="C20" s="110"/>
      <c r="D20" s="110"/>
      <c r="E20" s="110"/>
    </row>
    <row r="23" spans="1:1">
      <c r="A23" t="s">
        <v>550</v>
      </c>
    </row>
    <row r="24" spans="1:1">
      <c r="A24" t="s">
        <v>551</v>
      </c>
    </row>
    <row r="26" spans="1:5">
      <c r="A26" s="20" t="s">
        <v>22</v>
      </c>
      <c r="B26" s="20" t="s">
        <v>23</v>
      </c>
      <c r="C26" s="20" t="s">
        <v>548</v>
      </c>
      <c r="D26" s="20"/>
      <c r="E26" s="20"/>
    </row>
    <row r="27" spans="1:5">
      <c r="A27" s="20"/>
      <c r="B27" s="20"/>
      <c r="C27" s="20" t="s">
        <v>12</v>
      </c>
      <c r="D27" s="20" t="s">
        <v>13</v>
      </c>
      <c r="E27" s="20" t="s">
        <v>14</v>
      </c>
    </row>
    <row r="28" spans="1:5">
      <c r="A28" s="20">
        <v>1</v>
      </c>
      <c r="B28" s="109" t="s">
        <v>16</v>
      </c>
      <c r="C28" s="20">
        <v>20</v>
      </c>
      <c r="D28" s="20">
        <v>35</v>
      </c>
      <c r="E28" s="20">
        <v>55</v>
      </c>
    </row>
    <row r="29" spans="1:5">
      <c r="A29" s="20">
        <v>2</v>
      </c>
      <c r="B29" s="109" t="s">
        <v>15</v>
      </c>
      <c r="C29" s="20">
        <v>14</v>
      </c>
      <c r="D29" s="20">
        <v>6</v>
      </c>
      <c r="E29" s="20">
        <v>20</v>
      </c>
    </row>
    <row r="30" spans="1:5">
      <c r="A30" s="20">
        <v>3</v>
      </c>
      <c r="B30" s="109" t="s">
        <v>17</v>
      </c>
      <c r="C30" s="20"/>
      <c r="D30" s="20"/>
      <c r="E30" s="20"/>
    </row>
    <row r="31" spans="1:5">
      <c r="A31" s="20" t="s">
        <v>19</v>
      </c>
      <c r="B31" s="20"/>
      <c r="C31" s="20"/>
      <c r="D31" s="20"/>
      <c r="E31" s="20"/>
    </row>
    <row r="32" spans="1:5">
      <c r="A32" s="110" t="s">
        <v>552</v>
      </c>
      <c r="B32" s="110"/>
      <c r="C32" s="110"/>
      <c r="D32" s="110"/>
      <c r="E32" s="110"/>
    </row>
    <row r="34" spans="1:1">
      <c r="A34" t="s">
        <v>553</v>
      </c>
    </row>
    <row r="35" spans="1:1">
      <c r="A35" t="s">
        <v>554</v>
      </c>
    </row>
    <row r="36" spans="1:5">
      <c r="A36" s="20" t="s">
        <v>22</v>
      </c>
      <c r="B36" s="20" t="s">
        <v>23</v>
      </c>
      <c r="C36" s="20" t="s">
        <v>548</v>
      </c>
      <c r="D36" s="20"/>
      <c r="E36" s="20"/>
    </row>
    <row r="37" spans="1:5">
      <c r="A37" s="20"/>
      <c r="B37" s="20"/>
      <c r="C37" s="20"/>
      <c r="D37" s="20"/>
      <c r="E37" s="20"/>
    </row>
    <row r="38" spans="1:5">
      <c r="A38" s="20">
        <v>1</v>
      </c>
      <c r="B38" s="109" t="s">
        <v>16</v>
      </c>
      <c r="C38" s="20"/>
      <c r="D38" s="20"/>
      <c r="E38" s="20">
        <v>5</v>
      </c>
    </row>
    <row r="39" spans="1:5">
      <c r="A39" s="20">
        <v>2</v>
      </c>
      <c r="B39" s="109" t="s">
        <v>15</v>
      </c>
      <c r="C39" s="20"/>
      <c r="D39" s="20"/>
      <c r="E39" s="20">
        <v>1</v>
      </c>
    </row>
    <row r="40" spans="1:5">
      <c r="A40" s="20">
        <v>3</v>
      </c>
      <c r="B40" s="109" t="s">
        <v>17</v>
      </c>
      <c r="C40" s="20"/>
      <c r="D40" s="20"/>
      <c r="E40" s="20">
        <v>1</v>
      </c>
    </row>
    <row r="41" spans="1:5">
      <c r="A41" s="20" t="s">
        <v>19</v>
      </c>
      <c r="B41" s="20"/>
      <c r="C41" s="20"/>
      <c r="D41" s="20"/>
      <c r="E41" s="20">
        <v>7</v>
      </c>
    </row>
    <row r="42" spans="1:5">
      <c r="A42" s="110" t="s">
        <v>555</v>
      </c>
      <c r="B42" s="110"/>
      <c r="C42" s="110"/>
      <c r="D42" s="110"/>
      <c r="E42" s="110"/>
    </row>
    <row r="52" spans="1:1">
      <c r="A52" t="s">
        <v>556</v>
      </c>
    </row>
    <row r="53" spans="1:1">
      <c r="A53" t="s">
        <v>554</v>
      </c>
    </row>
    <row r="55" spans="1:5">
      <c r="A55" s="20" t="s">
        <v>22</v>
      </c>
      <c r="B55" s="20" t="s">
        <v>23</v>
      </c>
      <c r="C55" s="20" t="s">
        <v>548</v>
      </c>
      <c r="D55" s="20"/>
      <c r="E55" s="20"/>
    </row>
    <row r="56" spans="1:5">
      <c r="A56" s="20"/>
      <c r="B56" s="20"/>
      <c r="C56" s="20"/>
      <c r="D56" s="20"/>
      <c r="E56" s="20"/>
    </row>
    <row r="57" spans="1:5">
      <c r="A57" s="20">
        <v>1</v>
      </c>
      <c r="B57" s="109" t="s">
        <v>16</v>
      </c>
      <c r="C57" s="20"/>
      <c r="D57" s="20">
        <v>245</v>
      </c>
      <c r="E57" s="20"/>
    </row>
    <row r="58" spans="1:5">
      <c r="A58" s="20">
        <v>2</v>
      </c>
      <c r="B58" s="109" t="s">
        <v>15</v>
      </c>
      <c r="C58" s="20"/>
      <c r="D58" s="20">
        <v>279</v>
      </c>
      <c r="E58" s="20"/>
    </row>
    <row r="59" spans="1:5">
      <c r="A59" s="20">
        <v>3</v>
      </c>
      <c r="B59" s="109" t="s">
        <v>17</v>
      </c>
      <c r="C59" s="20"/>
      <c r="D59" s="20">
        <v>108</v>
      </c>
      <c r="E59" s="20"/>
    </row>
    <row r="60" spans="1:5">
      <c r="A60" s="20" t="s">
        <v>19</v>
      </c>
      <c r="B60" s="20"/>
      <c r="C60" s="20"/>
      <c r="D60" s="20">
        <v>632</v>
      </c>
      <c r="E60" s="20"/>
    </row>
    <row r="61" spans="1:5">
      <c r="A61" s="110" t="s">
        <v>552</v>
      </c>
      <c r="B61" s="110"/>
      <c r="C61" s="110"/>
      <c r="D61" s="110"/>
      <c r="E61" s="110"/>
    </row>
  </sheetData>
  <mergeCells count="25">
    <mergeCell ref="C4:E4"/>
    <mergeCell ref="A9:B9"/>
    <mergeCell ref="A10:E10"/>
    <mergeCell ref="C14:E14"/>
    <mergeCell ref="A19:B19"/>
    <mergeCell ref="A20:E20"/>
    <mergeCell ref="C26:E26"/>
    <mergeCell ref="A31:B31"/>
    <mergeCell ref="A32:E32"/>
    <mergeCell ref="C36:E36"/>
    <mergeCell ref="A41:B41"/>
    <mergeCell ref="A42:E42"/>
    <mergeCell ref="C55:E55"/>
    <mergeCell ref="A60:B60"/>
    <mergeCell ref="A61:E61"/>
    <mergeCell ref="A4:A5"/>
    <mergeCell ref="A14:A15"/>
    <mergeCell ref="A26:A27"/>
    <mergeCell ref="A36:A37"/>
    <mergeCell ref="A55:A56"/>
    <mergeCell ref="B4:B5"/>
    <mergeCell ref="B14:B15"/>
    <mergeCell ref="B26:B27"/>
    <mergeCell ref="B36:B37"/>
    <mergeCell ref="B55:B56"/>
  </mergeCells>
  <pageMargins left="0.7" right="0.7" top="0.75" bottom="0.75" header="0.3" footer="0.3"/>
  <pageSetup paperSize="9" orientation="portrait"/>
  <headerFooter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J9" sqref="J8:K9"/>
    </sheetView>
  </sheetViews>
  <sheetFormatPr defaultColWidth="9" defaultRowHeight="14.5" outlineLevelCol="5"/>
  <cols>
    <col min="1" max="1" width="6.45454545454545" customWidth="1"/>
    <col min="2" max="2" width="25.1818181818182" customWidth="1"/>
    <col min="3" max="3" width="13" customWidth="1"/>
    <col min="4" max="4" width="11.4545454545455" customWidth="1"/>
    <col min="5" max="5" width="11.5454545454545" customWidth="1"/>
  </cols>
  <sheetData>
    <row r="1" spans="1:1">
      <c r="A1" t="s">
        <v>557</v>
      </c>
    </row>
    <row r="3" spans="1:6">
      <c r="A3" s="108"/>
      <c r="B3" s="108"/>
      <c r="C3" s="108"/>
      <c r="D3" s="108"/>
      <c r="E3" s="108"/>
      <c r="F3" s="108"/>
    </row>
    <row r="5" spans="1:5">
      <c r="A5" s="20" t="s">
        <v>22</v>
      </c>
      <c r="B5" s="20" t="s">
        <v>23</v>
      </c>
      <c r="C5" s="20">
        <v>2022</v>
      </c>
      <c r="D5" s="20"/>
      <c r="E5" s="20"/>
    </row>
    <row r="6" spans="1:5">
      <c r="A6" s="20"/>
      <c r="B6" s="20"/>
      <c r="C6" s="20" t="s">
        <v>12</v>
      </c>
      <c r="D6" s="20" t="s">
        <v>13</v>
      </c>
      <c r="E6" s="20" t="s">
        <v>193</v>
      </c>
    </row>
    <row r="7" spans="1:5">
      <c r="A7" s="20">
        <v>1</v>
      </c>
      <c r="B7" s="109" t="s">
        <v>16</v>
      </c>
      <c r="C7" s="20"/>
      <c r="D7" s="20"/>
      <c r="E7" s="20"/>
    </row>
    <row r="8" spans="1:5">
      <c r="A8" s="20">
        <v>2</v>
      </c>
      <c r="B8" s="109" t="s">
        <v>15</v>
      </c>
      <c r="C8" s="20"/>
      <c r="D8" s="20"/>
      <c r="E8" s="20"/>
    </row>
    <row r="9" spans="1:5">
      <c r="A9" s="20">
        <v>3</v>
      </c>
      <c r="B9" s="109" t="s">
        <v>17</v>
      </c>
      <c r="C9" s="20"/>
      <c r="D9" s="20"/>
      <c r="E9" s="20"/>
    </row>
    <row r="10" spans="1:5">
      <c r="A10" s="20" t="s">
        <v>19</v>
      </c>
      <c r="B10" s="20"/>
      <c r="C10" s="20"/>
      <c r="D10" s="20"/>
      <c r="E10" s="20"/>
    </row>
    <row r="11" spans="1:5">
      <c r="A11" s="110" t="s">
        <v>558</v>
      </c>
      <c r="B11" s="110"/>
      <c r="C11" s="110"/>
      <c r="D11" s="110"/>
      <c r="E11" s="110"/>
    </row>
  </sheetData>
  <mergeCells count="6">
    <mergeCell ref="A3:F3"/>
    <mergeCell ref="C5:E5"/>
    <mergeCell ref="A10:B10"/>
    <mergeCell ref="A11:E11"/>
    <mergeCell ref="A5:A6"/>
    <mergeCell ref="B5:B6"/>
  </mergeCells>
  <pageMargins left="0.7" right="0.7" top="0.75" bottom="0.75" header="0.3" footer="0.3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26" workbookViewId="0">
      <selection activeCell="D34" sqref="D34"/>
    </sheetView>
  </sheetViews>
  <sheetFormatPr defaultColWidth="9" defaultRowHeight="14.5" outlineLevelCol="4"/>
  <cols>
    <col min="1" max="1" width="5.45454545454545" customWidth="1"/>
    <col min="2" max="2" width="25.1818181818182" customWidth="1"/>
    <col min="3" max="3" width="19.1818181818182" customWidth="1"/>
    <col min="4" max="4" width="19.8181818181818" customWidth="1"/>
    <col min="5" max="5" width="14.8181818181818" customWidth="1"/>
  </cols>
  <sheetData>
    <row r="1" ht="40.5" customHeight="1" spans="1:5">
      <c r="A1" s="107" t="s">
        <v>559</v>
      </c>
      <c r="B1" s="107"/>
      <c r="C1" s="107"/>
      <c r="D1" s="107"/>
      <c r="E1" s="107"/>
    </row>
    <row r="2" spans="1:5">
      <c r="A2" s="20" t="s">
        <v>22</v>
      </c>
      <c r="B2" s="20" t="s">
        <v>560</v>
      </c>
      <c r="C2" s="20" t="s">
        <v>250</v>
      </c>
      <c r="D2" s="20" t="s">
        <v>251</v>
      </c>
      <c r="E2" s="20" t="s">
        <v>193</v>
      </c>
    </row>
    <row r="3" spans="1:5">
      <c r="A3" s="18">
        <v>1</v>
      </c>
      <c r="B3" s="11" t="s">
        <v>561</v>
      </c>
      <c r="C3" s="11"/>
      <c r="D3" s="11"/>
      <c r="E3" s="11"/>
    </row>
    <row r="4" spans="1:5">
      <c r="A4" s="18">
        <v>2</v>
      </c>
      <c r="B4" s="11" t="s">
        <v>264</v>
      </c>
      <c r="C4" s="11"/>
      <c r="D4" s="11"/>
      <c r="E4" s="11"/>
    </row>
    <row r="5" spans="1:5">
      <c r="A5" s="18">
        <v>3</v>
      </c>
      <c r="B5" s="11" t="s">
        <v>562</v>
      </c>
      <c r="C5" s="11"/>
      <c r="D5" s="11"/>
      <c r="E5" s="11"/>
    </row>
    <row r="6" spans="1:5">
      <c r="A6" s="18">
        <v>4</v>
      </c>
      <c r="B6" s="11" t="s">
        <v>271</v>
      </c>
      <c r="C6" s="11"/>
      <c r="D6" s="11"/>
      <c r="E6" s="11"/>
    </row>
    <row r="7" spans="1:5">
      <c r="A7" s="18">
        <v>5</v>
      </c>
      <c r="B7" s="11" t="s">
        <v>272</v>
      </c>
      <c r="C7" s="11"/>
      <c r="D7" s="11"/>
      <c r="E7" s="11"/>
    </row>
    <row r="8" spans="1:5">
      <c r="A8" s="18">
        <v>6</v>
      </c>
      <c r="B8" s="11" t="s">
        <v>563</v>
      </c>
      <c r="C8" s="11"/>
      <c r="D8" s="11"/>
      <c r="E8" s="11"/>
    </row>
    <row r="9" spans="1:5">
      <c r="A9" s="18">
        <v>7</v>
      </c>
      <c r="B9" s="11" t="s">
        <v>564</v>
      </c>
      <c r="C9" s="11"/>
      <c r="D9" s="11"/>
      <c r="E9" s="11"/>
    </row>
    <row r="10" spans="1:5">
      <c r="A10" s="18">
        <v>8</v>
      </c>
      <c r="B10" s="11" t="s">
        <v>565</v>
      </c>
      <c r="C10" s="11"/>
      <c r="D10" s="11"/>
      <c r="E10" s="11"/>
    </row>
    <row r="11" spans="1:5">
      <c r="A11" s="18">
        <v>9</v>
      </c>
      <c r="B11" s="11" t="s">
        <v>566</v>
      </c>
      <c r="C11" s="11"/>
      <c r="D11" s="11"/>
      <c r="E11" s="11"/>
    </row>
    <row r="12" spans="1:5">
      <c r="A12" s="18">
        <v>10</v>
      </c>
      <c r="B12" s="11" t="s">
        <v>567</v>
      </c>
      <c r="C12" s="11"/>
      <c r="D12" s="11"/>
      <c r="E12" s="11"/>
    </row>
    <row r="13" spans="1:5">
      <c r="A13" s="97" t="s">
        <v>568</v>
      </c>
      <c r="B13" s="97"/>
      <c r="C13" s="97"/>
      <c r="D13" s="97"/>
      <c r="E13" s="97"/>
    </row>
    <row r="14" spans="1:1">
      <c r="A14" s="1"/>
    </row>
    <row r="16" spans="1:5">
      <c r="A16" s="107" t="s">
        <v>569</v>
      </c>
      <c r="B16" s="107"/>
      <c r="C16" s="107"/>
      <c r="D16" s="107"/>
      <c r="E16" s="107"/>
    </row>
    <row r="17" spans="1:5">
      <c r="A17" s="20" t="s">
        <v>22</v>
      </c>
      <c r="B17" s="20" t="s">
        <v>570</v>
      </c>
      <c r="C17" s="20" t="s">
        <v>250</v>
      </c>
      <c r="D17" s="20" t="s">
        <v>251</v>
      </c>
      <c r="E17" s="20" t="s">
        <v>193</v>
      </c>
    </row>
    <row r="18" spans="1:5">
      <c r="A18" s="18">
        <v>1</v>
      </c>
      <c r="B18" s="11"/>
      <c r="C18" s="11"/>
      <c r="D18" s="11"/>
      <c r="E18" s="11"/>
    </row>
    <row r="19" spans="1:5">
      <c r="A19" s="18">
        <v>2</v>
      </c>
      <c r="B19" s="11"/>
      <c r="C19" s="11"/>
      <c r="D19" s="11"/>
      <c r="E19" s="11"/>
    </row>
    <row r="20" spans="1:5">
      <c r="A20" s="18">
        <v>3</v>
      </c>
      <c r="B20" s="11"/>
      <c r="C20" s="11"/>
      <c r="D20" s="11"/>
      <c r="E20" s="11"/>
    </row>
    <row r="21" spans="1:5">
      <c r="A21" s="18">
        <v>4</v>
      </c>
      <c r="B21" s="11"/>
      <c r="C21" s="11"/>
      <c r="D21" s="11"/>
      <c r="E21" s="11"/>
    </row>
    <row r="22" spans="1:5">
      <c r="A22" s="18">
        <v>5</v>
      </c>
      <c r="B22" s="11"/>
      <c r="C22" s="11"/>
      <c r="D22" s="11"/>
      <c r="E22" s="11"/>
    </row>
    <row r="23" spans="1:5">
      <c r="A23" s="18">
        <v>6</v>
      </c>
      <c r="B23" s="11"/>
      <c r="C23" s="11"/>
      <c r="D23" s="11"/>
      <c r="E23" s="11"/>
    </row>
    <row r="24" spans="1:5">
      <c r="A24" s="18">
        <v>7</v>
      </c>
      <c r="B24" s="11"/>
      <c r="C24" s="11"/>
      <c r="D24" s="11"/>
      <c r="E24" s="11"/>
    </row>
    <row r="25" spans="1:5">
      <c r="A25" s="18">
        <v>8</v>
      </c>
      <c r="B25" s="11"/>
      <c r="C25" s="11"/>
      <c r="D25" s="11"/>
      <c r="E25" s="11"/>
    </row>
    <row r="26" spans="1:5">
      <c r="A26" s="18">
        <v>9</v>
      </c>
      <c r="B26" s="11"/>
      <c r="C26" s="11"/>
      <c r="D26" s="11"/>
      <c r="E26" s="11"/>
    </row>
    <row r="27" spans="1:5">
      <c r="A27" s="18">
        <v>10</v>
      </c>
      <c r="B27" s="11"/>
      <c r="C27" s="11"/>
      <c r="D27" s="11"/>
      <c r="E27" s="11"/>
    </row>
    <row r="28" spans="1:5">
      <c r="A28" s="97" t="s">
        <v>568</v>
      </c>
      <c r="B28" s="97"/>
      <c r="C28" s="97"/>
      <c r="D28" s="97"/>
      <c r="E28" s="97"/>
    </row>
  </sheetData>
  <mergeCells count="4">
    <mergeCell ref="A1:E1"/>
    <mergeCell ref="A13:E13"/>
    <mergeCell ref="A16:E16"/>
    <mergeCell ref="A28:E2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workbookViewId="0">
      <selection activeCell="E45" sqref="$A1:$XFD1048576"/>
    </sheetView>
  </sheetViews>
  <sheetFormatPr defaultColWidth="9" defaultRowHeight="14.5"/>
  <cols>
    <col min="1" max="1" width="14.7272727272727" customWidth="1"/>
    <col min="2" max="2" width="11.8181818181818" customWidth="1"/>
    <col min="7" max="7" width="6.72727272727273" customWidth="1"/>
    <col min="8" max="8" width="7.72727272727273" customWidth="1"/>
    <col min="9" max="9" width="0.727272727272727" hidden="1" customWidth="1"/>
  </cols>
  <sheetData>
    <row r="1" ht="45.75" customHeight="1" spans="1:6">
      <c r="A1" s="459" t="s">
        <v>107</v>
      </c>
      <c r="B1" s="460"/>
      <c r="C1" s="460"/>
      <c r="D1" s="460"/>
      <c r="E1" s="460"/>
      <c r="F1" s="460"/>
    </row>
    <row r="4" spans="1:18">
      <c r="A4" s="11"/>
      <c r="B4" s="41">
        <v>2015</v>
      </c>
      <c r="C4" s="41">
        <v>2016</v>
      </c>
      <c r="D4" s="41">
        <v>2017</v>
      </c>
      <c r="E4" s="41">
        <v>2018</v>
      </c>
      <c r="F4" s="11">
        <v>2019</v>
      </c>
      <c r="G4" s="41">
        <v>2020</v>
      </c>
      <c r="H4" s="41">
        <v>2021</v>
      </c>
      <c r="J4" s="11">
        <v>2022</v>
      </c>
      <c r="M4" s="11" t="s">
        <v>108</v>
      </c>
      <c r="N4" s="41">
        <v>2018</v>
      </c>
      <c r="O4" s="11">
        <v>2019</v>
      </c>
      <c r="P4" s="41">
        <v>2020</v>
      </c>
      <c r="Q4" s="41">
        <v>2021</v>
      </c>
      <c r="R4" s="11">
        <v>2022</v>
      </c>
    </row>
    <row r="5" spans="1:18">
      <c r="A5" s="11" t="s">
        <v>108</v>
      </c>
      <c r="B5" s="41" t="s">
        <v>109</v>
      </c>
      <c r="C5" s="41" t="s">
        <v>110</v>
      </c>
      <c r="D5" s="41" t="s">
        <v>111</v>
      </c>
      <c r="E5" s="41" t="s">
        <v>112</v>
      </c>
      <c r="F5" s="11" t="s">
        <v>113</v>
      </c>
      <c r="G5" s="11">
        <v>74.38</v>
      </c>
      <c r="H5" s="11">
        <v>74.5</v>
      </c>
      <c r="J5" s="11">
        <v>74.82</v>
      </c>
      <c r="M5" s="11"/>
      <c r="N5" s="41">
        <v>73.91</v>
      </c>
      <c r="O5" s="11">
        <v>74.22</v>
      </c>
      <c r="P5" s="11">
        <v>74.38</v>
      </c>
      <c r="Q5" s="11">
        <v>74.5</v>
      </c>
      <c r="R5" s="11">
        <v>74.82</v>
      </c>
    </row>
    <row r="8" ht="45" customHeight="1" spans="1:6">
      <c r="A8" s="460" t="s">
        <v>114</v>
      </c>
      <c r="B8" s="460"/>
      <c r="C8" s="460"/>
      <c r="D8" s="460"/>
      <c r="E8" s="460"/>
      <c r="F8" s="460"/>
    </row>
    <row r="11" spans="1:10">
      <c r="A11" s="11"/>
      <c r="B11" s="18">
        <v>2015</v>
      </c>
      <c r="C11" s="18">
        <v>2016</v>
      </c>
      <c r="D11" s="18">
        <v>2017</v>
      </c>
      <c r="E11" s="18">
        <v>2018</v>
      </c>
      <c r="F11" s="18">
        <v>2019</v>
      </c>
      <c r="G11" s="41">
        <v>2020</v>
      </c>
      <c r="H11" s="41">
        <v>2021</v>
      </c>
      <c r="J11" s="11">
        <v>2022</v>
      </c>
    </row>
    <row r="12" ht="37.5" customHeight="1" spans="1:10">
      <c r="A12" s="38" t="s">
        <v>115</v>
      </c>
      <c r="B12" s="20">
        <v>7</v>
      </c>
      <c r="C12" s="20">
        <v>3</v>
      </c>
      <c r="D12" s="20">
        <v>1</v>
      </c>
      <c r="E12" s="20">
        <v>2</v>
      </c>
      <c r="F12" s="20">
        <v>2</v>
      </c>
      <c r="G12" s="20">
        <v>7</v>
      </c>
      <c r="H12" s="20">
        <v>3</v>
      </c>
      <c r="J12" s="20">
        <v>0</v>
      </c>
    </row>
    <row r="13" spans="2:5">
      <c r="B13" s="1"/>
      <c r="C13" s="1"/>
      <c r="D13" s="1"/>
      <c r="E13" s="1"/>
    </row>
    <row r="16" ht="15.5" spans="1:20">
      <c r="A16" s="468" t="s">
        <v>116</v>
      </c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</row>
    <row r="17" spans="1:20">
      <c r="A17" s="9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90"/>
      <c r="R17" s="19"/>
      <c r="S17" s="19"/>
      <c r="T17" s="19"/>
    </row>
    <row r="18" spans="1:19">
      <c r="A18" s="20" t="s">
        <v>1</v>
      </c>
      <c r="B18" s="451" t="s">
        <v>23</v>
      </c>
      <c r="C18" s="452"/>
      <c r="D18" s="452"/>
      <c r="E18" s="451" t="s">
        <v>117</v>
      </c>
      <c r="F18" s="452"/>
      <c r="G18" s="452"/>
      <c r="H18" s="463"/>
      <c r="I18" s="19"/>
      <c r="J18" s="19"/>
      <c r="K18" s="19"/>
      <c r="L18" s="19"/>
      <c r="M18" s="19"/>
      <c r="N18" s="19"/>
      <c r="O18" s="90"/>
      <c r="P18" s="90"/>
      <c r="Q18" s="90"/>
      <c r="R18" s="90"/>
      <c r="S18" s="90"/>
    </row>
    <row r="19" spans="1:19">
      <c r="A19" s="20">
        <v>1</v>
      </c>
      <c r="B19" s="451" t="s">
        <v>15</v>
      </c>
      <c r="C19" s="452"/>
      <c r="D19" s="452"/>
      <c r="E19" s="451"/>
      <c r="F19" s="452"/>
      <c r="G19" s="452"/>
      <c r="H19" s="463"/>
      <c r="I19" s="19"/>
      <c r="J19" s="19"/>
      <c r="K19" s="19"/>
      <c r="L19" s="19"/>
      <c r="M19" s="19"/>
      <c r="N19" s="19"/>
      <c r="O19" s="90"/>
      <c r="P19" s="90"/>
      <c r="Q19" s="90"/>
      <c r="R19" s="90"/>
      <c r="S19" s="90"/>
    </row>
    <row r="20" spans="1:19">
      <c r="A20" s="20">
        <v>2</v>
      </c>
      <c r="B20" s="451" t="s">
        <v>16</v>
      </c>
      <c r="C20" s="452"/>
      <c r="D20" s="452"/>
      <c r="E20" s="451"/>
      <c r="F20" s="452"/>
      <c r="G20" s="452"/>
      <c r="H20" s="463"/>
      <c r="I20" s="19"/>
      <c r="J20" s="19"/>
      <c r="K20" s="19"/>
      <c r="L20" s="19"/>
      <c r="M20" s="19"/>
      <c r="N20" s="19"/>
      <c r="O20" s="90"/>
      <c r="P20" s="90"/>
      <c r="Q20" s="90"/>
      <c r="R20" s="90"/>
      <c r="S20" s="90"/>
    </row>
    <row r="21" spans="1:19">
      <c r="A21" s="20">
        <v>3</v>
      </c>
      <c r="B21" s="451" t="s">
        <v>17</v>
      </c>
      <c r="C21" s="452"/>
      <c r="D21" s="452"/>
      <c r="E21" s="451"/>
      <c r="F21" s="452"/>
      <c r="G21" s="452"/>
      <c r="H21" s="463"/>
      <c r="I21" s="19"/>
      <c r="J21" s="19"/>
      <c r="K21" s="19"/>
      <c r="L21" s="19"/>
      <c r="M21" s="19"/>
      <c r="N21" s="19"/>
      <c r="O21" s="90"/>
      <c r="P21" s="90"/>
      <c r="Q21" s="90"/>
      <c r="R21" s="90"/>
      <c r="S21" s="90"/>
    </row>
    <row r="22" spans="1:19">
      <c r="A22" s="20"/>
      <c r="B22" s="451" t="s">
        <v>19</v>
      </c>
      <c r="C22" s="452"/>
      <c r="D22" s="452"/>
      <c r="E22" s="451"/>
      <c r="F22" s="452"/>
      <c r="G22" s="452"/>
      <c r="H22" s="463"/>
      <c r="I22" s="19"/>
      <c r="J22" s="19"/>
      <c r="K22" s="19"/>
      <c r="L22" s="19"/>
      <c r="M22" s="19"/>
      <c r="N22" s="19"/>
      <c r="O22" s="90"/>
      <c r="P22" s="90"/>
      <c r="Q22" s="90"/>
      <c r="R22" s="90"/>
      <c r="S22" s="90"/>
    </row>
    <row r="23" spans="1:20">
      <c r="A23" s="110" t="s">
        <v>118</v>
      </c>
      <c r="B23" s="110"/>
      <c r="C23" s="110"/>
      <c r="D23" s="110"/>
      <c r="E23" s="110"/>
      <c r="F23" s="110"/>
      <c r="G23" s="110"/>
      <c r="H23" s="110"/>
      <c r="I23" s="110"/>
      <c r="J23" s="19"/>
      <c r="K23" s="19"/>
      <c r="L23" s="19"/>
      <c r="M23" s="19"/>
      <c r="N23" s="19"/>
      <c r="O23" s="19"/>
      <c r="P23" s="19"/>
      <c r="Q23" s="90"/>
      <c r="R23" s="19"/>
      <c r="S23" s="19"/>
      <c r="T23" s="19"/>
    </row>
    <row r="26" spans="1:6">
      <c r="A26" s="460" t="s">
        <v>119</v>
      </c>
      <c r="B26" s="460"/>
      <c r="C26" s="460"/>
      <c r="D26" s="460"/>
      <c r="E26" s="460"/>
      <c r="F26" s="460"/>
    </row>
    <row r="29" spans="1:10">
      <c r="A29" s="11"/>
      <c r="B29" s="18">
        <v>2015</v>
      </c>
      <c r="C29" s="18">
        <v>2016</v>
      </c>
      <c r="D29" s="18">
        <v>2017</v>
      </c>
      <c r="E29" s="18">
        <v>2018</v>
      </c>
      <c r="F29" s="18">
        <v>2019</v>
      </c>
      <c r="G29" s="41">
        <v>2020</v>
      </c>
      <c r="H29" s="41">
        <v>2021</v>
      </c>
      <c r="J29" s="11">
        <v>2022</v>
      </c>
    </row>
    <row r="30" spans="1:10">
      <c r="A30" s="11" t="s">
        <v>120</v>
      </c>
      <c r="B30" s="18">
        <v>10.8</v>
      </c>
      <c r="C30" s="18">
        <v>4.9</v>
      </c>
      <c r="D30" s="18">
        <v>4.2</v>
      </c>
      <c r="E30" s="18">
        <v>0.8</v>
      </c>
      <c r="F30" s="472">
        <f>7/2156*1000</f>
        <v>3.24675324675325</v>
      </c>
      <c r="G30" s="11">
        <v>3.2</v>
      </c>
      <c r="H30" s="11">
        <v>2.3</v>
      </c>
      <c r="J30" s="11">
        <v>7</v>
      </c>
    </row>
  </sheetData>
  <mergeCells count="9">
    <mergeCell ref="A1:F1"/>
    <mergeCell ref="A8:F8"/>
    <mergeCell ref="O18:S18"/>
    <mergeCell ref="O19:S19"/>
    <mergeCell ref="O20:S20"/>
    <mergeCell ref="O21:S21"/>
    <mergeCell ref="O22:S22"/>
    <mergeCell ref="A23:I23"/>
    <mergeCell ref="A26:F26"/>
  </mergeCells>
  <pageMargins left="0.7" right="0.7" top="0.75" bottom="0.75" header="0.3" footer="0.3"/>
  <pageSetup paperSize="9" orientation="portrait"/>
  <headerFooter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5"/>
  <sheetViews>
    <sheetView workbookViewId="0">
      <selection activeCell="A2" sqref="A2:E14"/>
    </sheetView>
  </sheetViews>
  <sheetFormatPr defaultColWidth="9" defaultRowHeight="14.5" outlineLevelCol="4"/>
  <cols>
    <col min="1" max="1" width="5.45454545454545" customWidth="1"/>
    <col min="2" max="2" width="25.1818181818182" customWidth="1"/>
    <col min="3" max="3" width="19.1818181818182" customWidth="1"/>
    <col min="4" max="4" width="19.8181818181818" customWidth="1"/>
    <col min="5" max="5" width="14.8181818181818" customWidth="1"/>
  </cols>
  <sheetData>
    <row r="2" ht="40.5" customHeight="1" spans="1:5">
      <c r="A2" s="107" t="s">
        <v>569</v>
      </c>
      <c r="B2" s="107"/>
      <c r="C2" s="107"/>
      <c r="D2" s="107"/>
      <c r="E2" s="107"/>
    </row>
    <row r="3" spans="1:5">
      <c r="A3" s="20" t="s">
        <v>22</v>
      </c>
      <c r="B3" s="20" t="s">
        <v>570</v>
      </c>
      <c r="C3" s="20" t="s">
        <v>250</v>
      </c>
      <c r="D3" s="20" t="s">
        <v>251</v>
      </c>
      <c r="E3" s="20" t="s">
        <v>193</v>
      </c>
    </row>
    <row r="4" spans="1:5">
      <c r="A4" s="18">
        <v>1</v>
      </c>
      <c r="B4" s="11"/>
      <c r="C4" s="11"/>
      <c r="D4" s="11"/>
      <c r="E4" s="11"/>
    </row>
    <row r="5" spans="1:5">
      <c r="A5" s="18">
        <v>2</v>
      </c>
      <c r="B5" s="11"/>
      <c r="C5" s="11"/>
      <c r="D5" s="11"/>
      <c r="E5" s="11"/>
    </row>
    <row r="6" spans="1:5">
      <c r="A6" s="18">
        <v>3</v>
      </c>
      <c r="B6" s="11"/>
      <c r="C6" s="11"/>
      <c r="D6" s="11"/>
      <c r="E6" s="11"/>
    </row>
    <row r="7" spans="1:5">
      <c r="A7" s="18">
        <v>4</v>
      </c>
      <c r="B7" s="11"/>
      <c r="C7" s="11"/>
      <c r="D7" s="11"/>
      <c r="E7" s="11"/>
    </row>
    <row r="8" spans="1:5">
      <c r="A8" s="18">
        <v>5</v>
      </c>
      <c r="B8" s="11"/>
      <c r="C8" s="11"/>
      <c r="D8" s="11"/>
      <c r="E8" s="11"/>
    </row>
    <row r="9" spans="1:5">
      <c r="A9" s="18">
        <v>6</v>
      </c>
      <c r="B9" s="11"/>
      <c r="C9" s="11"/>
      <c r="D9" s="11"/>
      <c r="E9" s="11"/>
    </row>
    <row r="10" spans="1:5">
      <c r="A10" s="18">
        <v>7</v>
      </c>
      <c r="B10" s="11"/>
      <c r="C10" s="11"/>
      <c r="D10" s="11"/>
      <c r="E10" s="11"/>
    </row>
    <row r="11" spans="1:5">
      <c r="A11" s="18">
        <v>8</v>
      </c>
      <c r="B11" s="11"/>
      <c r="C11" s="11"/>
      <c r="D11" s="11"/>
      <c r="E11" s="11"/>
    </row>
    <row r="12" spans="1:5">
      <c r="A12" s="18">
        <v>9</v>
      </c>
      <c r="B12" s="11"/>
      <c r="C12" s="11"/>
      <c r="D12" s="11"/>
      <c r="E12" s="11"/>
    </row>
    <row r="13" spans="1:5">
      <c r="A13" s="18">
        <v>10</v>
      </c>
      <c r="B13" s="11"/>
      <c r="C13" s="11"/>
      <c r="D13" s="11"/>
      <c r="E13" s="11"/>
    </row>
    <row r="14" spans="1:5">
      <c r="A14" s="97" t="s">
        <v>571</v>
      </c>
      <c r="B14" s="97"/>
      <c r="C14" s="97"/>
      <c r="D14" s="97"/>
      <c r="E14" s="97"/>
    </row>
    <row r="15" spans="1:1">
      <c r="A15" s="1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opLeftCell="A12" workbookViewId="0">
      <selection activeCell="A1" sqref="A$1:E$1048576"/>
    </sheetView>
  </sheetViews>
  <sheetFormatPr defaultColWidth="9" defaultRowHeight="14.5" outlineLevelRow="7" outlineLevelCol="4"/>
  <sheetData>
    <row r="1" spans="1:1">
      <c r="A1" t="s">
        <v>572</v>
      </c>
    </row>
    <row r="6" ht="29.25" customHeight="1" spans="1:5">
      <c r="A6" s="105" t="s">
        <v>573</v>
      </c>
      <c r="B6" s="106"/>
      <c r="C6" s="106"/>
      <c r="D6" s="106"/>
      <c r="E6" s="106"/>
    </row>
    <row r="7" ht="35.25" customHeight="1" spans="1:5">
      <c r="A7" s="105" t="s">
        <v>574</v>
      </c>
      <c r="B7" s="106"/>
      <c r="C7" s="106"/>
      <c r="D7" s="106"/>
      <c r="E7" s="106"/>
    </row>
    <row r="8" ht="32.25" customHeight="1" spans="1:5">
      <c r="A8" s="105" t="s">
        <v>575</v>
      </c>
      <c r="B8" s="106"/>
      <c r="C8" s="106"/>
      <c r="D8" s="106"/>
      <c r="E8" s="106"/>
    </row>
  </sheetData>
  <mergeCells count="3">
    <mergeCell ref="A6:E6"/>
    <mergeCell ref="A7:E7"/>
    <mergeCell ref="A8:E8"/>
  </mergeCells>
  <pageMargins left="0.7" right="0.7" top="0.75" bottom="0.75" header="0.3" footer="0.3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11" sqref="C11"/>
    </sheetView>
  </sheetViews>
  <sheetFormatPr defaultColWidth="9" defaultRowHeight="14.5" outlineLevelRow="2"/>
  <cols>
    <col min="1" max="1" width="47" customWidth="1"/>
  </cols>
  <sheetData>
    <row r="1" ht="15.25" spans="1:1">
      <c r="A1" s="103" t="s">
        <v>573</v>
      </c>
    </row>
    <row r="2" ht="15.25" spans="1:1">
      <c r="A2" s="104" t="s">
        <v>574</v>
      </c>
    </row>
    <row r="3" ht="15.25" spans="1:1">
      <c r="A3" s="104" t="s">
        <v>575</v>
      </c>
    </row>
  </sheetData>
  <pageMargins left="0.7" right="0.7" top="0.75" bottom="0.75" header="0.3" footer="0.3"/>
  <pageSetup paperSize="9" orientation="portrait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27" sqref="A27:F27"/>
    </sheetView>
  </sheetViews>
  <sheetFormatPr defaultColWidth="9" defaultRowHeight="14.5"/>
  <cols>
    <col min="1" max="1" width="5.72727272727273" style="1" customWidth="1"/>
    <col min="2" max="2" width="10.7272727272727" customWidth="1"/>
    <col min="3" max="6" width="10.7272727272727" style="1" customWidth="1"/>
  </cols>
  <sheetData>
    <row r="1" spans="1:6">
      <c r="A1" s="101" t="s">
        <v>576</v>
      </c>
      <c r="B1" s="101"/>
      <c r="C1" s="101"/>
      <c r="D1" s="101"/>
      <c r="E1" s="101"/>
      <c r="F1" s="101"/>
    </row>
    <row r="2" s="90" customFormat="1" spans="1:6">
      <c r="A2" s="20" t="s">
        <v>22</v>
      </c>
      <c r="B2" s="20" t="s">
        <v>23</v>
      </c>
      <c r="C2" s="20" t="s">
        <v>577</v>
      </c>
      <c r="D2" s="20"/>
      <c r="E2" s="20"/>
      <c r="F2" s="20" t="s">
        <v>444</v>
      </c>
    </row>
    <row r="3" s="90" customFormat="1" spans="1:6">
      <c r="A3" s="20"/>
      <c r="B3" s="20"/>
      <c r="C3" s="20" t="s">
        <v>578</v>
      </c>
      <c r="D3" s="20" t="s">
        <v>579</v>
      </c>
      <c r="E3" s="20" t="s">
        <v>580</v>
      </c>
      <c r="F3" s="20"/>
    </row>
    <row r="4" spans="1:6">
      <c r="A4" s="18">
        <v>1</v>
      </c>
      <c r="B4" s="102" t="s">
        <v>16</v>
      </c>
      <c r="C4" s="18"/>
      <c r="D4" s="18"/>
      <c r="E4" s="18"/>
      <c r="F4" s="18"/>
    </row>
    <row r="5" spans="1:6">
      <c r="A5" s="18">
        <v>2</v>
      </c>
      <c r="B5" s="11" t="s">
        <v>15</v>
      </c>
      <c r="C5" s="18"/>
      <c r="D5" s="18"/>
      <c r="E5" s="18"/>
      <c r="F5" s="18"/>
    </row>
    <row r="6" spans="1:6">
      <c r="A6" s="18">
        <v>3</v>
      </c>
      <c r="B6" s="11" t="s">
        <v>17</v>
      </c>
      <c r="C6" s="18"/>
      <c r="D6" s="18"/>
      <c r="E6" s="18"/>
      <c r="F6" s="18"/>
    </row>
    <row r="7" spans="1:6">
      <c r="A7" s="18" t="s">
        <v>19</v>
      </c>
      <c r="B7" s="18"/>
      <c r="C7" s="18"/>
      <c r="D7" s="18"/>
      <c r="E7" s="18"/>
      <c r="F7" s="18"/>
    </row>
    <row r="8" spans="1:6">
      <c r="A8" s="99" t="s">
        <v>581</v>
      </c>
      <c r="B8" s="99"/>
      <c r="C8" s="99"/>
      <c r="D8" s="99"/>
      <c r="E8" s="99"/>
      <c r="F8" s="99"/>
    </row>
    <row r="11" spans="1:8">
      <c r="A11" s="98" t="s">
        <v>582</v>
      </c>
      <c r="B11" s="98"/>
      <c r="C11" s="98"/>
      <c r="D11" s="98"/>
      <c r="E11" s="98"/>
      <c r="F11" s="98"/>
      <c r="G11" s="1"/>
      <c r="H11" s="1"/>
    </row>
    <row r="12" ht="43.5" spans="1:8">
      <c r="A12" s="20" t="s">
        <v>22</v>
      </c>
      <c r="B12" s="20" t="s">
        <v>23</v>
      </c>
      <c r="C12" s="93" t="s">
        <v>583</v>
      </c>
      <c r="D12" s="93" t="s">
        <v>584</v>
      </c>
      <c r="E12" s="20" t="s">
        <v>264</v>
      </c>
      <c r="F12" s="20" t="s">
        <v>265</v>
      </c>
      <c r="G12" s="20" t="s">
        <v>266</v>
      </c>
      <c r="H12" s="20" t="s">
        <v>585</v>
      </c>
    </row>
    <row r="13" spans="1:8">
      <c r="A13" s="18">
        <v>1</v>
      </c>
      <c r="B13" s="11" t="s">
        <v>16</v>
      </c>
      <c r="C13" s="18"/>
      <c r="D13" s="18"/>
      <c r="E13" s="18"/>
      <c r="F13" s="18"/>
      <c r="G13" s="18"/>
      <c r="H13" s="18"/>
    </row>
    <row r="14" spans="1:8">
      <c r="A14" s="18">
        <v>2</v>
      </c>
      <c r="B14" s="11" t="s">
        <v>15</v>
      </c>
      <c r="C14" s="18"/>
      <c r="D14" s="18"/>
      <c r="E14" s="18"/>
      <c r="F14" s="18"/>
      <c r="G14" s="18"/>
      <c r="H14" s="18"/>
    </row>
    <row r="15" spans="1:8">
      <c r="A15" s="18">
        <v>3</v>
      </c>
      <c r="B15" s="11" t="s">
        <v>17</v>
      </c>
      <c r="C15" s="18"/>
      <c r="D15" s="18"/>
      <c r="E15" s="18"/>
      <c r="F15" s="18"/>
      <c r="G15" s="18"/>
      <c r="H15" s="18"/>
    </row>
    <row r="16" spans="1:8">
      <c r="A16" s="18" t="s">
        <v>19</v>
      </c>
      <c r="B16" s="18"/>
      <c r="C16" s="18"/>
      <c r="D16" s="18"/>
      <c r="E16" s="18"/>
      <c r="F16" s="18"/>
      <c r="G16" s="18"/>
      <c r="H16" s="18"/>
    </row>
    <row r="17" spans="1:6">
      <c r="A17" s="99" t="s">
        <v>581</v>
      </c>
      <c r="B17" s="99"/>
      <c r="C17" s="99"/>
      <c r="D17" s="99"/>
      <c r="E17" s="99"/>
      <c r="F17" s="99"/>
    </row>
    <row r="18" spans="1:6">
      <c r="A18"/>
      <c r="C18"/>
      <c r="D18"/>
      <c r="E18"/>
      <c r="F18"/>
    </row>
    <row r="21" spans="1:9">
      <c r="A21" s="98" t="s">
        <v>586</v>
      </c>
      <c r="B21" s="98"/>
      <c r="C21" s="98"/>
      <c r="D21" s="98"/>
      <c r="E21" s="98"/>
      <c r="F21" s="98"/>
      <c r="G21" s="1"/>
      <c r="H21" s="1"/>
      <c r="I21" s="1"/>
    </row>
    <row r="22" ht="72.5" spans="1:9">
      <c r="A22" s="93" t="s">
        <v>22</v>
      </c>
      <c r="B22" s="93" t="s">
        <v>23</v>
      </c>
      <c r="C22" s="93" t="s">
        <v>587</v>
      </c>
      <c r="D22" s="93" t="s">
        <v>588</v>
      </c>
      <c r="E22" s="93" t="s">
        <v>589</v>
      </c>
      <c r="F22" s="93" t="s">
        <v>590</v>
      </c>
      <c r="G22" s="93" t="s">
        <v>591</v>
      </c>
      <c r="H22" s="93" t="s">
        <v>592</v>
      </c>
      <c r="I22" s="93" t="s">
        <v>593</v>
      </c>
    </row>
    <row r="23" spans="1:9">
      <c r="A23" s="18">
        <v>1</v>
      </c>
      <c r="B23" s="11" t="s">
        <v>16</v>
      </c>
      <c r="C23" s="18"/>
      <c r="D23" s="18"/>
      <c r="E23" s="100"/>
      <c r="F23" s="18"/>
      <c r="G23" s="18"/>
      <c r="H23" s="18"/>
      <c r="I23" s="18"/>
    </row>
    <row r="24" spans="1:9">
      <c r="A24" s="18">
        <v>2</v>
      </c>
      <c r="B24" s="11" t="s">
        <v>15</v>
      </c>
      <c r="C24" s="18"/>
      <c r="D24" s="18"/>
      <c r="E24" s="18"/>
      <c r="F24" s="18"/>
      <c r="G24" s="18"/>
      <c r="H24" s="18"/>
      <c r="I24" s="18"/>
    </row>
    <row r="25" spans="1:9">
      <c r="A25" s="18">
        <v>3</v>
      </c>
      <c r="B25" s="11" t="s">
        <v>17</v>
      </c>
      <c r="C25" s="18"/>
      <c r="D25" s="18"/>
      <c r="E25" s="18"/>
      <c r="F25" s="18"/>
      <c r="G25" s="18"/>
      <c r="H25" s="18"/>
      <c r="I25" s="18"/>
    </row>
    <row r="26" spans="1:9">
      <c r="A26" s="18" t="s">
        <v>19</v>
      </c>
      <c r="B26" s="18"/>
      <c r="C26" s="18"/>
      <c r="D26" s="18"/>
      <c r="E26" s="18"/>
      <c r="F26" s="18"/>
      <c r="G26" s="18"/>
      <c r="H26" s="18"/>
      <c r="I26" s="18"/>
    </row>
    <row r="27" spans="1:9">
      <c r="A27" s="99" t="s">
        <v>581</v>
      </c>
      <c r="B27" s="99"/>
      <c r="C27" s="99"/>
      <c r="D27" s="99"/>
      <c r="E27" s="99"/>
      <c r="F27" s="99"/>
      <c r="I27" s="1"/>
    </row>
    <row r="28" spans="7:9">
      <c r="G28" s="1"/>
      <c r="H28" s="1"/>
      <c r="I28" s="1"/>
    </row>
  </sheetData>
  <mergeCells count="13">
    <mergeCell ref="A1:F1"/>
    <mergeCell ref="C2:E2"/>
    <mergeCell ref="A7:B7"/>
    <mergeCell ref="A8:F8"/>
    <mergeCell ref="A11:F11"/>
    <mergeCell ref="A16:B16"/>
    <mergeCell ref="A17:F17"/>
    <mergeCell ref="A21:F21"/>
    <mergeCell ref="A26:B26"/>
    <mergeCell ref="A27:F27"/>
    <mergeCell ref="A2:A3"/>
    <mergeCell ref="B2:B3"/>
    <mergeCell ref="F2:F3"/>
  </mergeCells>
  <pageMargins left="0.7" right="0.7" top="0.75" bottom="0.75" header="0.3" footer="0.3"/>
  <pageSetup paperSize="9" orientation="portrait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0" sqref="D10"/>
    </sheetView>
  </sheetViews>
  <sheetFormatPr defaultColWidth="9" defaultRowHeight="14.5" outlineLevelRow="6" outlineLevelCol="7"/>
  <cols>
    <col min="1" max="1" width="4.72727272727273" customWidth="1"/>
    <col min="2" max="2" width="20.8181818181818" customWidth="1"/>
    <col min="3" max="4" width="14.2727272727273" customWidth="1"/>
  </cols>
  <sheetData>
    <row r="1" ht="44.25" customHeight="1" spans="1:8">
      <c r="A1" s="98" t="s">
        <v>594</v>
      </c>
      <c r="B1" s="98"/>
      <c r="C1" s="98"/>
      <c r="D1" s="98"/>
      <c r="E1" s="98"/>
      <c r="F1" s="98"/>
      <c r="G1" s="1"/>
      <c r="H1" s="1"/>
    </row>
    <row r="2" ht="29" spans="1:8">
      <c r="A2" s="20" t="s">
        <v>22</v>
      </c>
      <c r="B2" s="20" t="s">
        <v>23</v>
      </c>
      <c r="C2" s="93" t="s">
        <v>583</v>
      </c>
      <c r="D2" s="93" t="s">
        <v>584</v>
      </c>
      <c r="E2" s="20" t="s">
        <v>264</v>
      </c>
      <c r="F2" s="20" t="s">
        <v>265</v>
      </c>
      <c r="G2" s="20" t="s">
        <v>266</v>
      </c>
      <c r="H2" s="20" t="s">
        <v>585</v>
      </c>
    </row>
    <row r="3" spans="1:8">
      <c r="A3" s="18">
        <v>1</v>
      </c>
      <c r="B3" s="11" t="s">
        <v>16</v>
      </c>
      <c r="C3" s="18"/>
      <c r="D3" s="18"/>
      <c r="E3" s="18"/>
      <c r="F3" s="18"/>
      <c r="G3" s="18"/>
      <c r="H3" s="18"/>
    </row>
    <row r="4" spans="1:8">
      <c r="A4" s="18">
        <v>2</v>
      </c>
      <c r="B4" s="11" t="s">
        <v>15</v>
      </c>
      <c r="C4" s="18"/>
      <c r="D4" s="18"/>
      <c r="E4" s="18"/>
      <c r="F4" s="18"/>
      <c r="G4" s="18"/>
      <c r="H4" s="18"/>
    </row>
    <row r="5" spans="1:8">
      <c r="A5" s="18">
        <v>3</v>
      </c>
      <c r="B5" s="11" t="s">
        <v>17</v>
      </c>
      <c r="C5" s="18"/>
      <c r="D5" s="18"/>
      <c r="E5" s="18"/>
      <c r="F5" s="18"/>
      <c r="G5" s="18"/>
      <c r="H5" s="18"/>
    </row>
    <row r="6" spans="1:8">
      <c r="A6" s="18" t="s">
        <v>19</v>
      </c>
      <c r="B6" s="18"/>
      <c r="C6" s="18"/>
      <c r="D6" s="18"/>
      <c r="E6" s="18"/>
      <c r="F6" s="18"/>
      <c r="G6" s="18"/>
      <c r="H6" s="18"/>
    </row>
    <row r="7" spans="1:6">
      <c r="A7" s="99" t="s">
        <v>581</v>
      </c>
      <c r="B7" s="99"/>
      <c r="C7" s="99"/>
      <c r="D7" s="99"/>
      <c r="E7" s="99"/>
      <c r="F7" s="99"/>
    </row>
  </sheetData>
  <mergeCells count="3">
    <mergeCell ref="A1:F1"/>
    <mergeCell ref="A6:B6"/>
    <mergeCell ref="A7:F7"/>
  </mergeCells>
  <pageMargins left="0.7" right="0.7" top="0.75" bottom="0.75" header="0.3" footer="0.3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7" sqref="A7:F7"/>
    </sheetView>
  </sheetViews>
  <sheetFormatPr defaultColWidth="9" defaultRowHeight="14.5" outlineLevelRow="6"/>
  <cols>
    <col min="1" max="1" width="4.27272727272727" style="1" customWidth="1"/>
    <col min="2" max="2" width="17" customWidth="1"/>
    <col min="3" max="3" width="11.8181818181818" style="1" customWidth="1"/>
    <col min="4" max="4" width="13" style="1" customWidth="1"/>
    <col min="5" max="5" width="11.1818181818182" style="1" customWidth="1"/>
    <col min="6" max="6" width="11.8181818181818" style="1" customWidth="1"/>
    <col min="7" max="7" width="11.4545454545455" style="1" customWidth="1"/>
    <col min="8" max="8" width="10.8181818181818" style="1" customWidth="1"/>
    <col min="9" max="9" width="9.81818181818182" style="1" customWidth="1"/>
  </cols>
  <sheetData>
    <row r="1" ht="48" customHeight="1" spans="1:6">
      <c r="A1" s="98" t="s">
        <v>595</v>
      </c>
      <c r="B1" s="98"/>
      <c r="C1" s="98"/>
      <c r="D1" s="98"/>
      <c r="E1" s="98"/>
      <c r="F1" s="98"/>
    </row>
    <row r="2" s="91" customFormat="1" ht="58" spans="1:9">
      <c r="A2" s="93" t="s">
        <v>22</v>
      </c>
      <c r="B2" s="93" t="s">
        <v>23</v>
      </c>
      <c r="C2" s="93" t="s">
        <v>587</v>
      </c>
      <c r="D2" s="93" t="s">
        <v>588</v>
      </c>
      <c r="E2" s="93" t="s">
        <v>589</v>
      </c>
      <c r="F2" s="93" t="s">
        <v>590</v>
      </c>
      <c r="G2" s="93" t="s">
        <v>591</v>
      </c>
      <c r="H2" s="93" t="s">
        <v>592</v>
      </c>
      <c r="I2" s="93" t="s">
        <v>593</v>
      </c>
    </row>
    <row r="3" spans="1:9">
      <c r="A3" s="18">
        <v>1</v>
      </c>
      <c r="B3" s="11" t="s">
        <v>16</v>
      </c>
      <c r="C3" s="18"/>
      <c r="D3" s="18"/>
      <c r="E3" s="100"/>
      <c r="F3" s="18"/>
      <c r="G3" s="18"/>
      <c r="H3" s="18"/>
      <c r="I3" s="18"/>
    </row>
    <row r="4" spans="1:9">
      <c r="A4" s="18">
        <v>2</v>
      </c>
      <c r="B4" s="11" t="s">
        <v>15</v>
      </c>
      <c r="C4" s="18"/>
      <c r="D4" s="18"/>
      <c r="E4" s="18"/>
      <c r="F4" s="18"/>
      <c r="G4" s="18"/>
      <c r="H4" s="18"/>
      <c r="I4" s="18"/>
    </row>
    <row r="5" spans="1:9">
      <c r="A5" s="18">
        <v>3</v>
      </c>
      <c r="B5" s="11" t="s">
        <v>17</v>
      </c>
      <c r="C5" s="18"/>
      <c r="D5" s="18"/>
      <c r="E5" s="18"/>
      <c r="F5" s="18"/>
      <c r="G5" s="18"/>
      <c r="H5" s="18"/>
      <c r="I5" s="18"/>
    </row>
    <row r="6" spans="1:9">
      <c r="A6" s="18" t="s">
        <v>19</v>
      </c>
      <c r="B6" s="18"/>
      <c r="C6" s="18"/>
      <c r="D6" s="18"/>
      <c r="E6" s="18"/>
      <c r="F6" s="18"/>
      <c r="G6" s="18"/>
      <c r="H6" s="18"/>
      <c r="I6" s="18"/>
    </row>
    <row r="7" spans="1:8">
      <c r="A7" s="99" t="s">
        <v>581</v>
      </c>
      <c r="B7" s="99"/>
      <c r="C7" s="99"/>
      <c r="D7" s="99"/>
      <c r="E7" s="99"/>
      <c r="F7" s="99"/>
      <c r="G7"/>
      <c r="H7"/>
    </row>
  </sheetData>
  <mergeCells count="3">
    <mergeCell ref="A1:F1"/>
    <mergeCell ref="A6:B6"/>
    <mergeCell ref="A7:F7"/>
  </mergeCells>
  <pageMargins left="0.7" right="0.7" top="0.75" bottom="0.75" header="0.3" footer="0.3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16" workbookViewId="0">
      <selection activeCell="D12" sqref="D12"/>
    </sheetView>
  </sheetViews>
  <sheetFormatPr defaultColWidth="9" defaultRowHeight="14.5" outlineLevelCol="7"/>
  <cols>
    <col min="1" max="1" width="4.27272727272727" style="1" customWidth="1"/>
    <col min="2" max="2" width="17" customWidth="1"/>
    <col min="3" max="6" width="12.2727272727273" style="1" customWidth="1"/>
    <col min="7" max="7" width="16.8181818181818" customWidth="1"/>
    <col min="8" max="8" width="15.1818181818182" customWidth="1"/>
  </cols>
  <sheetData>
    <row r="1" ht="33" customHeight="1" spans="1:6">
      <c r="A1" s="98" t="s">
        <v>596</v>
      </c>
      <c r="B1" s="98"/>
      <c r="C1" s="98"/>
      <c r="D1" s="98"/>
      <c r="E1" s="98"/>
      <c r="F1" s="98"/>
    </row>
    <row r="2" s="90" customFormat="1" ht="29" spans="1:6">
      <c r="A2" s="20" t="s">
        <v>22</v>
      </c>
      <c r="B2" s="20" t="s">
        <v>23</v>
      </c>
      <c r="C2" s="93" t="s">
        <v>597</v>
      </c>
      <c r="D2" s="93" t="s">
        <v>598</v>
      </c>
      <c r="E2" s="93" t="s">
        <v>599</v>
      </c>
      <c r="F2" s="93" t="s">
        <v>600</v>
      </c>
    </row>
    <row r="3" spans="1:6">
      <c r="A3" s="18">
        <v>1</v>
      </c>
      <c r="B3" s="11" t="s">
        <v>16</v>
      </c>
      <c r="C3" s="18"/>
      <c r="D3" s="18"/>
      <c r="E3" s="18"/>
      <c r="F3" s="18"/>
    </row>
    <row r="4" spans="1:6">
      <c r="A4" s="18">
        <v>2</v>
      </c>
      <c r="B4" s="11" t="s">
        <v>15</v>
      </c>
      <c r="C4" s="18"/>
      <c r="D4" s="18"/>
      <c r="E4" s="18"/>
      <c r="F4" s="18"/>
    </row>
    <row r="5" spans="1:6">
      <c r="A5" s="18">
        <v>3</v>
      </c>
      <c r="B5" s="11" t="s">
        <v>17</v>
      </c>
      <c r="C5" s="18"/>
      <c r="D5" s="18"/>
      <c r="E5" s="18"/>
      <c r="F5" s="18"/>
    </row>
    <row r="6" spans="1:6">
      <c r="A6" s="18" t="s">
        <v>19</v>
      </c>
      <c r="B6" s="18"/>
      <c r="C6" s="18"/>
      <c r="D6" s="18"/>
      <c r="E6" s="18"/>
      <c r="F6" s="18"/>
    </row>
    <row r="7" spans="1:6">
      <c r="A7" s="99" t="s">
        <v>581</v>
      </c>
      <c r="B7" s="99"/>
      <c r="C7" s="99"/>
      <c r="D7" s="99"/>
      <c r="E7" s="99"/>
      <c r="F7" s="99"/>
    </row>
    <row r="10" spans="1:8">
      <c r="A10" s="98" t="s">
        <v>601</v>
      </c>
      <c r="B10" s="98"/>
      <c r="C10" s="98"/>
      <c r="D10" s="98"/>
      <c r="E10" s="98"/>
      <c r="F10" s="98"/>
      <c r="G10" s="1"/>
      <c r="H10" s="1"/>
    </row>
    <row r="11" spans="1:8">
      <c r="A11" s="20" t="s">
        <v>22</v>
      </c>
      <c r="B11" s="20" t="s">
        <v>23</v>
      </c>
      <c r="C11" s="93" t="s">
        <v>602</v>
      </c>
      <c r="D11" s="93" t="s">
        <v>603</v>
      </c>
      <c r="E11" s="93" t="s">
        <v>604</v>
      </c>
      <c r="F11" s="93" t="s">
        <v>605</v>
      </c>
      <c r="G11" s="20" t="s">
        <v>606</v>
      </c>
      <c r="H11" s="20" t="s">
        <v>164</v>
      </c>
    </row>
    <row r="12" spans="1:8">
      <c r="A12" s="18">
        <v>1</v>
      </c>
      <c r="B12" s="11" t="s">
        <v>16</v>
      </c>
      <c r="C12" s="18"/>
      <c r="D12" s="18"/>
      <c r="E12" s="18"/>
      <c r="F12" s="18"/>
      <c r="G12" s="18"/>
      <c r="H12" s="18"/>
    </row>
    <row r="13" spans="1:8">
      <c r="A13" s="18">
        <v>2</v>
      </c>
      <c r="B13" s="11" t="s">
        <v>15</v>
      </c>
      <c r="C13" s="18"/>
      <c r="D13" s="18"/>
      <c r="E13" s="18"/>
      <c r="F13" s="18"/>
      <c r="G13" s="18"/>
      <c r="H13" s="18"/>
    </row>
    <row r="14" spans="1:8">
      <c r="A14" s="18">
        <v>3</v>
      </c>
      <c r="B14" s="11" t="s">
        <v>17</v>
      </c>
      <c r="C14" s="18"/>
      <c r="D14" s="18"/>
      <c r="E14" s="18"/>
      <c r="F14" s="18"/>
      <c r="G14" s="18"/>
      <c r="H14" s="18"/>
    </row>
    <row r="15" spans="1:8">
      <c r="A15" s="18" t="s">
        <v>19</v>
      </c>
      <c r="B15" s="18"/>
      <c r="C15" s="18"/>
      <c r="D15" s="18"/>
      <c r="E15" s="18"/>
      <c r="F15" s="18"/>
      <c r="G15" s="18"/>
      <c r="H15" s="18"/>
    </row>
    <row r="16" spans="1:8">
      <c r="A16" s="99" t="s">
        <v>581</v>
      </c>
      <c r="B16" s="99"/>
      <c r="C16" s="99"/>
      <c r="D16" s="99"/>
      <c r="E16" s="99"/>
      <c r="F16" s="99"/>
      <c r="G16" s="1"/>
      <c r="H16" s="1"/>
    </row>
  </sheetData>
  <mergeCells count="6">
    <mergeCell ref="A1:F1"/>
    <mergeCell ref="A6:B6"/>
    <mergeCell ref="A7:F7"/>
    <mergeCell ref="A10:F10"/>
    <mergeCell ref="A15:B15"/>
    <mergeCell ref="A16:F1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F7"/>
    </sheetView>
  </sheetViews>
  <sheetFormatPr defaultColWidth="9" defaultRowHeight="33.75" customHeight="1" outlineLevelRow="6" outlineLevelCol="7"/>
  <cols>
    <col min="1" max="1" width="4.27272727272727" style="1" customWidth="1"/>
    <col min="2" max="2" width="15.5454545454545" customWidth="1"/>
    <col min="3" max="3" width="10.2727272727273" style="1" customWidth="1"/>
    <col min="4" max="4" width="10.8181818181818" style="1" customWidth="1"/>
    <col min="5" max="5" width="11.5454545454545" style="1" customWidth="1"/>
    <col min="6" max="6" width="11" style="1" customWidth="1"/>
    <col min="7" max="7" width="15.2727272727273" style="1" customWidth="1"/>
    <col min="8" max="8" width="10.8181818181818" style="1" customWidth="1"/>
  </cols>
  <sheetData>
    <row r="1" customHeight="1" spans="1:6">
      <c r="A1" s="98" t="s">
        <v>607</v>
      </c>
      <c r="B1" s="98"/>
      <c r="C1" s="98"/>
      <c r="D1" s="98"/>
      <c r="E1" s="98"/>
      <c r="F1" s="98"/>
    </row>
    <row r="2" s="90" customFormat="1" customHeight="1" spans="1:8">
      <c r="A2" s="20" t="s">
        <v>22</v>
      </c>
      <c r="B2" s="20" t="s">
        <v>23</v>
      </c>
      <c r="C2" s="93" t="s">
        <v>602</v>
      </c>
      <c r="D2" s="93" t="s">
        <v>603</v>
      </c>
      <c r="E2" s="93" t="s">
        <v>604</v>
      </c>
      <c r="F2" s="93" t="s">
        <v>605</v>
      </c>
      <c r="G2" s="20" t="s">
        <v>606</v>
      </c>
      <c r="H2" s="20" t="s">
        <v>164</v>
      </c>
    </row>
    <row r="3" customHeight="1" spans="1:8">
      <c r="A3" s="18">
        <v>1</v>
      </c>
      <c r="B3" s="11" t="s">
        <v>16</v>
      </c>
      <c r="C3" s="18"/>
      <c r="D3" s="18"/>
      <c r="E3" s="18"/>
      <c r="F3" s="18"/>
      <c r="G3" s="18"/>
      <c r="H3" s="18"/>
    </row>
    <row r="4" customHeight="1" spans="1:8">
      <c r="A4" s="18">
        <v>2</v>
      </c>
      <c r="B4" s="11" t="s">
        <v>15</v>
      </c>
      <c r="C4" s="18"/>
      <c r="D4" s="18"/>
      <c r="E4" s="18"/>
      <c r="F4" s="18"/>
      <c r="G4" s="18"/>
      <c r="H4" s="18"/>
    </row>
    <row r="5" customHeight="1" spans="1:8">
      <c r="A5" s="18">
        <v>3</v>
      </c>
      <c r="B5" s="11" t="s">
        <v>17</v>
      </c>
      <c r="C5" s="18"/>
      <c r="D5" s="18"/>
      <c r="E5" s="18"/>
      <c r="F5" s="18"/>
      <c r="G5" s="18"/>
      <c r="H5" s="18"/>
    </row>
    <row r="6" customHeight="1" spans="1:8">
      <c r="A6" s="18" t="s">
        <v>19</v>
      </c>
      <c r="B6" s="18"/>
      <c r="C6" s="18"/>
      <c r="D6" s="18"/>
      <c r="E6" s="18"/>
      <c r="F6" s="18"/>
      <c r="G6" s="18"/>
      <c r="H6" s="18"/>
    </row>
    <row r="7" customHeight="1" spans="1:6">
      <c r="A7" s="99" t="s">
        <v>581</v>
      </c>
      <c r="B7" s="99"/>
      <c r="C7" s="99"/>
      <c r="D7" s="99"/>
      <c r="E7" s="99"/>
      <c r="F7" s="99"/>
    </row>
  </sheetData>
  <mergeCells count="3">
    <mergeCell ref="A1:F1"/>
    <mergeCell ref="A6:B6"/>
    <mergeCell ref="A7:F7"/>
  </mergeCells>
  <pageMargins left="0.7" right="0.7" top="0.75" bottom="0.75" header="0.3" footer="0.3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K29" sqref="K29"/>
    </sheetView>
  </sheetViews>
  <sheetFormatPr defaultColWidth="9" defaultRowHeight="14.5"/>
  <cols>
    <col min="1" max="1" width="4.27272727272727" style="1" customWidth="1"/>
    <col min="2" max="2" width="15.5454545454545" customWidth="1"/>
    <col min="3" max="3" width="10.2727272727273" style="1" customWidth="1"/>
    <col min="4" max="4" width="10.8181818181818" style="1" customWidth="1"/>
    <col min="5" max="5" width="11.5454545454545" style="1" customWidth="1"/>
  </cols>
  <sheetData>
    <row r="1" ht="35.25" customHeight="1" spans="1:5">
      <c r="A1" s="98" t="s">
        <v>608</v>
      </c>
      <c r="B1" s="98"/>
      <c r="C1" s="98"/>
      <c r="D1" s="98"/>
      <c r="E1" s="98"/>
    </row>
    <row r="2" s="90" customFormat="1" ht="29" spans="1:5">
      <c r="A2" s="20" t="s">
        <v>22</v>
      </c>
      <c r="B2" s="20" t="s">
        <v>23</v>
      </c>
      <c r="C2" s="93" t="s">
        <v>609</v>
      </c>
      <c r="D2" s="93" t="s">
        <v>610</v>
      </c>
      <c r="E2" s="93" t="s">
        <v>164</v>
      </c>
    </row>
    <row r="3" spans="1:5">
      <c r="A3" s="18">
        <v>1</v>
      </c>
      <c r="B3" s="11" t="s">
        <v>16</v>
      </c>
      <c r="C3" s="18"/>
      <c r="D3" s="18"/>
      <c r="E3" s="18"/>
    </row>
    <row r="4" spans="1:5">
      <c r="A4" s="18">
        <v>2</v>
      </c>
      <c r="B4" s="11" t="s">
        <v>15</v>
      </c>
      <c r="C4" s="18"/>
      <c r="D4" s="18"/>
      <c r="E4" s="18"/>
    </row>
    <row r="5" spans="1:5">
      <c r="A5" s="18">
        <v>3</v>
      </c>
      <c r="B5" s="11" t="s">
        <v>17</v>
      </c>
      <c r="C5" s="18"/>
      <c r="D5" s="18"/>
      <c r="E5" s="18"/>
    </row>
    <row r="6" spans="1:5">
      <c r="A6" s="18" t="s">
        <v>19</v>
      </c>
      <c r="B6" s="18"/>
      <c r="C6" s="18"/>
      <c r="D6" s="18"/>
      <c r="E6" s="18"/>
    </row>
    <row r="7" spans="1:5">
      <c r="A7" s="99" t="s">
        <v>581</v>
      </c>
      <c r="B7" s="99"/>
      <c r="C7" s="99"/>
      <c r="D7" s="99"/>
      <c r="E7" s="99"/>
    </row>
    <row r="9" spans="1:7">
      <c r="A9" s="98" t="s">
        <v>611</v>
      </c>
      <c r="B9" s="98"/>
      <c r="C9" s="98"/>
      <c r="D9" s="98"/>
      <c r="E9" s="98"/>
      <c r="F9" s="98"/>
      <c r="G9" s="1"/>
    </row>
    <row r="10" ht="58" spans="1:7">
      <c r="A10" s="20" t="s">
        <v>22</v>
      </c>
      <c r="B10" s="20" t="s">
        <v>23</v>
      </c>
      <c r="C10" s="93" t="s">
        <v>612</v>
      </c>
      <c r="D10" s="93" t="s">
        <v>613</v>
      </c>
      <c r="E10" s="93" t="s">
        <v>614</v>
      </c>
      <c r="F10" s="93" t="s">
        <v>615</v>
      </c>
      <c r="G10" s="93" t="s">
        <v>616</v>
      </c>
    </row>
    <row r="11" spans="1:7">
      <c r="A11" s="18">
        <v>1</v>
      </c>
      <c r="B11" s="11" t="s">
        <v>16</v>
      </c>
      <c r="C11" s="18"/>
      <c r="D11" s="18"/>
      <c r="E11" s="18"/>
      <c r="F11" s="18"/>
      <c r="G11" s="18"/>
    </row>
    <row r="12" spans="1:7">
      <c r="A12" s="18">
        <v>2</v>
      </c>
      <c r="B12" s="11" t="s">
        <v>15</v>
      </c>
      <c r="C12" s="18"/>
      <c r="D12" s="18"/>
      <c r="E12" s="18"/>
      <c r="F12" s="18"/>
      <c r="G12" s="18"/>
    </row>
    <row r="13" spans="1:7">
      <c r="A13" s="18">
        <v>3</v>
      </c>
      <c r="B13" s="11" t="s">
        <v>17</v>
      </c>
      <c r="C13" s="18"/>
      <c r="D13" s="18"/>
      <c r="E13" s="18"/>
      <c r="F13" s="18"/>
      <c r="G13" s="18"/>
    </row>
    <row r="14" spans="1:7">
      <c r="A14" s="18" t="s">
        <v>19</v>
      </c>
      <c r="B14" s="18"/>
      <c r="C14" s="18"/>
      <c r="D14" s="18"/>
      <c r="E14" s="18"/>
      <c r="F14" s="18"/>
      <c r="G14" s="18"/>
    </row>
    <row r="15" spans="1:7">
      <c r="A15" s="99" t="s">
        <v>581</v>
      </c>
      <c r="B15" s="99"/>
      <c r="C15" s="99"/>
      <c r="D15" s="99"/>
      <c r="E15" s="99"/>
      <c r="F15" s="99"/>
      <c r="G15" s="1"/>
    </row>
    <row r="17" spans="1:5">
      <c r="A17" s="98" t="s">
        <v>617</v>
      </c>
      <c r="B17" s="98"/>
      <c r="C17" s="98"/>
      <c r="D17" s="98"/>
      <c r="E17" s="98"/>
    </row>
    <row r="18" spans="1:5">
      <c r="A18" s="20" t="s">
        <v>22</v>
      </c>
      <c r="B18" s="20" t="s">
        <v>23</v>
      </c>
      <c r="C18" s="93" t="s">
        <v>618</v>
      </c>
      <c r="D18" s="93"/>
      <c r="E18" s="93"/>
    </row>
    <row r="19" spans="1:5">
      <c r="A19" s="20"/>
      <c r="B19" s="20"/>
      <c r="C19" s="93" t="s">
        <v>619</v>
      </c>
      <c r="D19" s="93" t="s">
        <v>620</v>
      </c>
      <c r="E19" s="93" t="s">
        <v>621</v>
      </c>
    </row>
    <row r="20" spans="1:5">
      <c r="A20" s="18">
        <v>1</v>
      </c>
      <c r="B20" s="11" t="s">
        <v>16</v>
      </c>
      <c r="C20" s="18"/>
      <c r="D20" s="18"/>
      <c r="E20" s="18"/>
    </row>
    <row r="21" spans="1:5">
      <c r="A21" s="18">
        <v>2</v>
      </c>
      <c r="B21" s="11" t="s">
        <v>15</v>
      </c>
      <c r="C21" s="18"/>
      <c r="D21" s="18"/>
      <c r="E21" s="18"/>
    </row>
    <row r="22" spans="1:5">
      <c r="A22" s="18">
        <v>3</v>
      </c>
      <c r="B22" s="11" t="s">
        <v>17</v>
      </c>
      <c r="C22" s="18"/>
      <c r="D22" s="18"/>
      <c r="E22" s="18"/>
    </row>
    <row r="23" spans="1:5">
      <c r="A23" s="18" t="s">
        <v>19</v>
      </c>
      <c r="B23" s="18"/>
      <c r="C23" s="18"/>
      <c r="D23" s="18"/>
      <c r="E23" s="18"/>
    </row>
    <row r="24" spans="1:5">
      <c r="A24" s="99" t="s">
        <v>581</v>
      </c>
      <c r="B24" s="99"/>
      <c r="C24" s="99"/>
      <c r="D24" s="99"/>
      <c r="E24" s="99"/>
    </row>
    <row r="26" spans="1:5">
      <c r="A26" t="s">
        <v>622</v>
      </c>
      <c r="C26"/>
      <c r="D26"/>
      <c r="E26"/>
    </row>
    <row r="27" spans="1:5">
      <c r="A27" t="s">
        <v>623</v>
      </c>
      <c r="C27"/>
      <c r="D27"/>
      <c r="E27"/>
    </row>
    <row r="28" spans="1:9">
      <c r="A28" s="20" t="s">
        <v>22</v>
      </c>
      <c r="B28" s="20" t="s">
        <v>23</v>
      </c>
      <c r="C28" s="20" t="s">
        <v>624</v>
      </c>
      <c r="D28" s="20"/>
      <c r="E28" s="20"/>
      <c r="F28" s="20"/>
      <c r="G28" s="20"/>
      <c r="H28" s="20"/>
      <c r="I28" s="90"/>
    </row>
    <row r="29" ht="29" spans="1:9">
      <c r="A29" s="20"/>
      <c r="B29" s="20"/>
      <c r="C29" s="93" t="s">
        <v>625</v>
      </c>
      <c r="D29" s="93" t="s">
        <v>626</v>
      </c>
      <c r="E29" s="20" t="s">
        <v>264</v>
      </c>
      <c r="F29" s="20" t="s">
        <v>265</v>
      </c>
      <c r="G29" s="20" t="s">
        <v>266</v>
      </c>
      <c r="H29" s="20" t="s">
        <v>585</v>
      </c>
      <c r="I29" s="90"/>
    </row>
    <row r="30" spans="1:8">
      <c r="A30" s="18">
        <v>1</v>
      </c>
      <c r="B30" s="11" t="s">
        <v>16</v>
      </c>
      <c r="C30" s="18"/>
      <c r="D30" s="18"/>
      <c r="E30" s="18"/>
      <c r="F30" s="18"/>
      <c r="G30" s="18"/>
      <c r="H30" s="18"/>
    </row>
    <row r="31" spans="1:8">
      <c r="A31" s="18">
        <v>2</v>
      </c>
      <c r="B31" s="11" t="s">
        <v>15</v>
      </c>
      <c r="C31" s="18"/>
      <c r="D31" s="18"/>
      <c r="E31" s="18"/>
      <c r="F31" s="18"/>
      <c r="G31" s="18"/>
      <c r="H31" s="18"/>
    </row>
    <row r="32" spans="1:8">
      <c r="A32" s="18">
        <v>3</v>
      </c>
      <c r="B32" s="11" t="s">
        <v>17</v>
      </c>
      <c r="C32" s="18"/>
      <c r="D32" s="18"/>
      <c r="E32" s="18"/>
      <c r="F32" s="18"/>
      <c r="G32" s="18"/>
      <c r="H32" s="18"/>
    </row>
    <row r="33" spans="1:8">
      <c r="A33" s="5" t="s">
        <v>19</v>
      </c>
      <c r="B33" s="7"/>
      <c r="C33" s="18"/>
      <c r="D33" s="18"/>
      <c r="E33" s="18"/>
      <c r="F33" s="18"/>
      <c r="G33" s="18"/>
      <c r="H33" s="18"/>
    </row>
    <row r="34" spans="1:5">
      <c r="A34" s="94" t="s">
        <v>581</v>
      </c>
      <c r="C34"/>
      <c r="D34"/>
      <c r="E34"/>
    </row>
    <row r="35" spans="1:5">
      <c r="A35"/>
      <c r="C35"/>
      <c r="D35"/>
      <c r="E35"/>
    </row>
    <row r="36" spans="1:5">
      <c r="A36"/>
      <c r="C36"/>
      <c r="D36"/>
      <c r="E36"/>
    </row>
  </sheetData>
  <mergeCells count="16">
    <mergeCell ref="A1:E1"/>
    <mergeCell ref="A6:B6"/>
    <mergeCell ref="A7:E7"/>
    <mergeCell ref="A9:F9"/>
    <mergeCell ref="A14:B14"/>
    <mergeCell ref="A15:F15"/>
    <mergeCell ref="A17:E17"/>
    <mergeCell ref="C18:E18"/>
    <mergeCell ref="A23:B23"/>
    <mergeCell ref="A24:E24"/>
    <mergeCell ref="C28:H28"/>
    <mergeCell ref="A33:B33"/>
    <mergeCell ref="A18:A19"/>
    <mergeCell ref="A28:A29"/>
    <mergeCell ref="B18:B19"/>
    <mergeCell ref="B28:B29"/>
  </mergeCells>
  <pageMargins left="0.7" right="0.7" top="0.75" bottom="0.75" header="0.3" footer="0.3"/>
  <pageSetup paperSize="9" orientation="portrait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opLeftCell="A6" workbookViewId="0">
      <selection activeCell="B2" sqref="B2"/>
    </sheetView>
  </sheetViews>
  <sheetFormatPr defaultColWidth="9" defaultRowHeight="38.25" customHeight="1" outlineLevelRow="6" outlineLevelCol="6"/>
  <cols>
    <col min="1" max="1" width="4.27272727272727" style="1" customWidth="1"/>
    <col min="2" max="2" width="14.1818181818182" customWidth="1"/>
    <col min="3" max="3" width="14.2727272727273" style="1" customWidth="1"/>
    <col min="4" max="4" width="11.8181818181818" style="1" customWidth="1"/>
    <col min="5" max="5" width="11.5454545454545" style="1" customWidth="1"/>
    <col min="6" max="6" width="13" style="1" customWidth="1"/>
    <col min="7" max="7" width="15.2727272727273" style="1" customWidth="1"/>
  </cols>
  <sheetData>
    <row r="1" customHeight="1" spans="1:6">
      <c r="A1" s="98" t="s">
        <v>627</v>
      </c>
      <c r="B1" s="98"/>
      <c r="C1" s="98"/>
      <c r="D1" s="98"/>
      <c r="E1" s="98"/>
      <c r="F1" s="98"/>
    </row>
    <row r="2" s="90" customFormat="1" customHeight="1" spans="1:7">
      <c r="A2" s="20" t="s">
        <v>22</v>
      </c>
      <c r="B2" s="20" t="s">
        <v>23</v>
      </c>
      <c r="C2" s="93" t="s">
        <v>612</v>
      </c>
      <c r="D2" s="93" t="s">
        <v>613</v>
      </c>
      <c r="E2" s="93" t="s">
        <v>614</v>
      </c>
      <c r="F2" s="93" t="s">
        <v>615</v>
      </c>
      <c r="G2" s="93" t="s">
        <v>616</v>
      </c>
    </row>
    <row r="3" customHeight="1" spans="1:7">
      <c r="A3" s="18">
        <v>1</v>
      </c>
      <c r="B3" s="11" t="s">
        <v>16</v>
      </c>
      <c r="C3" s="18"/>
      <c r="D3" s="18"/>
      <c r="E3" s="18"/>
      <c r="F3" s="18"/>
      <c r="G3" s="18"/>
    </row>
    <row r="4" customHeight="1" spans="1:7">
      <c r="A4" s="18">
        <v>2</v>
      </c>
      <c r="B4" s="11" t="s">
        <v>15</v>
      </c>
      <c r="C4" s="18"/>
      <c r="D4" s="18"/>
      <c r="E4" s="18"/>
      <c r="F4" s="18"/>
      <c r="G4" s="18"/>
    </row>
    <row r="5" customHeight="1" spans="1:7">
      <c r="A5" s="18">
        <v>3</v>
      </c>
      <c r="B5" s="11" t="s">
        <v>17</v>
      </c>
      <c r="C5" s="18"/>
      <c r="D5" s="18"/>
      <c r="E5" s="18"/>
      <c r="F5" s="18"/>
      <c r="G5" s="18"/>
    </row>
    <row r="6" customHeight="1" spans="1:7">
      <c r="A6" s="18" t="s">
        <v>19</v>
      </c>
      <c r="B6" s="18"/>
      <c r="C6" s="18"/>
      <c r="D6" s="18"/>
      <c r="E6" s="18"/>
      <c r="F6" s="18"/>
      <c r="G6" s="18"/>
    </row>
    <row r="7" customHeight="1" spans="1:6">
      <c r="A7" s="99" t="s">
        <v>581</v>
      </c>
      <c r="B7" s="99"/>
      <c r="C7" s="99"/>
      <c r="D7" s="99"/>
      <c r="E7" s="99"/>
      <c r="F7" s="99"/>
    </row>
  </sheetData>
  <mergeCells count="3">
    <mergeCell ref="A1:F1"/>
    <mergeCell ref="A6:B6"/>
    <mergeCell ref="A7:F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27"/>
  <sheetViews>
    <sheetView workbookViewId="0">
      <selection activeCell="M11" sqref="M11"/>
    </sheetView>
  </sheetViews>
  <sheetFormatPr defaultColWidth="9" defaultRowHeight="14.5"/>
  <cols>
    <col min="1" max="1" width="6.45454545454545" customWidth="1"/>
    <col min="2" max="2" width="13.5454545454545" customWidth="1"/>
    <col min="5" max="5" width="11.1818181818182" customWidth="1"/>
    <col min="6" max="6" width="11" customWidth="1"/>
    <col min="7" max="7" width="1.18181818181818" hidden="1" customWidth="1"/>
    <col min="8" max="8" width="11.4545454545455" customWidth="1"/>
    <col min="9" max="9" width="10.5454545454545" customWidth="1"/>
  </cols>
  <sheetData>
    <row r="2" ht="30.75" customHeight="1" spans="1:6">
      <c r="A2" s="447"/>
      <c r="B2" s="460" t="s">
        <v>121</v>
      </c>
      <c r="C2" s="460"/>
      <c r="D2" s="460"/>
      <c r="E2" s="460"/>
      <c r="F2" s="460"/>
    </row>
    <row r="3" hidden="1"/>
    <row r="5" ht="27" customHeight="1" spans="1:10">
      <c r="A5" s="11"/>
      <c r="B5" s="18">
        <v>2015</v>
      </c>
      <c r="C5" s="18">
        <v>2016</v>
      </c>
      <c r="D5" s="18">
        <v>2017</v>
      </c>
      <c r="E5" s="18">
        <v>2018</v>
      </c>
      <c r="F5" s="18">
        <v>2019</v>
      </c>
      <c r="H5" s="18">
        <v>2020</v>
      </c>
      <c r="I5" s="18">
        <v>2021</v>
      </c>
      <c r="J5" s="11">
        <v>2022</v>
      </c>
    </row>
    <row r="6" ht="28.5" customHeight="1" spans="1:10">
      <c r="A6" s="11" t="s">
        <v>122</v>
      </c>
      <c r="B6" s="18">
        <v>7</v>
      </c>
      <c r="C6" s="18">
        <v>3</v>
      </c>
      <c r="D6" s="18">
        <v>1</v>
      </c>
      <c r="E6" s="18">
        <v>2</v>
      </c>
      <c r="F6" s="46">
        <v>2</v>
      </c>
      <c r="H6" s="467">
        <v>6</v>
      </c>
      <c r="I6" s="467">
        <v>3</v>
      </c>
      <c r="J6" s="11"/>
    </row>
    <row r="7" ht="28.5" customHeight="1" spans="2:5">
      <c r="B7" s="1"/>
      <c r="C7" s="1"/>
      <c r="D7" s="1"/>
      <c r="E7" s="1"/>
    </row>
    <row r="8" ht="15.5" spans="1:20">
      <c r="A8" s="468" t="s">
        <v>123</v>
      </c>
      <c r="B8" s="468"/>
      <c r="C8" s="468"/>
      <c r="D8" s="468"/>
      <c r="E8" s="468"/>
      <c r="F8" s="468"/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</row>
    <row r="9" ht="15.5" spans="1:20">
      <c r="A9" s="297" t="s">
        <v>124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</row>
    <row r="10" spans="1:20">
      <c r="A10" s="9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90"/>
      <c r="R10" s="19"/>
      <c r="S10" s="19"/>
      <c r="T10" s="19"/>
    </row>
    <row r="11" spans="1:19">
      <c r="A11" s="20" t="s">
        <v>1</v>
      </c>
      <c r="B11" s="451" t="s">
        <v>23</v>
      </c>
      <c r="C11" s="452"/>
      <c r="D11" s="452"/>
      <c r="E11" s="87" t="s">
        <v>125</v>
      </c>
      <c r="F11" s="92"/>
      <c r="G11" s="92"/>
      <c r="H11" s="88"/>
      <c r="I11" s="19"/>
      <c r="J11" s="19"/>
      <c r="K11" s="19"/>
      <c r="L11" s="19"/>
      <c r="M11" s="19"/>
      <c r="N11" s="19"/>
      <c r="O11" s="90"/>
      <c r="P11" s="90"/>
      <c r="Q11" s="90"/>
      <c r="R11" s="90"/>
      <c r="S11" s="90"/>
    </row>
    <row r="12" spans="1:19">
      <c r="A12" s="20"/>
      <c r="B12" s="451"/>
      <c r="C12" s="452"/>
      <c r="D12" s="452"/>
      <c r="E12" s="20" t="s">
        <v>126</v>
      </c>
      <c r="F12" s="20" t="s">
        <v>127</v>
      </c>
      <c r="G12" s="20"/>
      <c r="H12" s="20" t="s">
        <v>31</v>
      </c>
      <c r="I12" s="19"/>
      <c r="J12" s="19"/>
      <c r="K12" s="19"/>
      <c r="L12" s="19"/>
      <c r="M12" s="19"/>
      <c r="N12" s="19"/>
      <c r="O12" s="90"/>
      <c r="P12" s="90"/>
      <c r="Q12" s="90"/>
      <c r="R12" s="90"/>
      <c r="S12" s="90"/>
    </row>
    <row r="13" spans="1:19">
      <c r="A13" s="20">
        <v>1</v>
      </c>
      <c r="B13" s="451" t="s">
        <v>15</v>
      </c>
      <c r="C13" s="452"/>
      <c r="D13" s="452"/>
      <c r="E13" s="20"/>
      <c r="F13" s="20"/>
      <c r="G13" s="20"/>
      <c r="H13" s="469"/>
      <c r="I13" s="19"/>
      <c r="J13" s="19"/>
      <c r="K13" s="19"/>
      <c r="L13" s="19"/>
      <c r="M13" s="19"/>
      <c r="N13" s="19"/>
      <c r="O13" s="90"/>
      <c r="P13" s="90"/>
      <c r="Q13" s="90"/>
      <c r="R13" s="90"/>
      <c r="S13" s="90"/>
    </row>
    <row r="14" spans="1:19">
      <c r="A14" s="20">
        <v>2</v>
      </c>
      <c r="B14" s="451" t="s">
        <v>16</v>
      </c>
      <c r="C14" s="452"/>
      <c r="D14" s="452"/>
      <c r="E14" s="20"/>
      <c r="F14" s="20"/>
      <c r="G14" s="20"/>
      <c r="H14" s="469"/>
      <c r="I14" s="19"/>
      <c r="J14" s="19"/>
      <c r="K14" s="19"/>
      <c r="L14" s="19"/>
      <c r="M14" s="19"/>
      <c r="N14" s="19"/>
      <c r="O14" s="90"/>
      <c r="P14" s="90"/>
      <c r="Q14" s="90"/>
      <c r="R14" s="90"/>
      <c r="S14" s="90"/>
    </row>
    <row r="15" spans="1:19">
      <c r="A15" s="20">
        <v>3</v>
      </c>
      <c r="B15" s="451" t="s">
        <v>17</v>
      </c>
      <c r="C15" s="452"/>
      <c r="D15" s="452"/>
      <c r="E15" s="20"/>
      <c r="F15" s="20"/>
      <c r="G15" s="20"/>
      <c r="H15" s="469"/>
      <c r="I15" s="19"/>
      <c r="J15" s="19"/>
      <c r="K15" s="19"/>
      <c r="L15" s="19"/>
      <c r="M15" s="19"/>
      <c r="N15" s="19"/>
      <c r="O15" s="90"/>
      <c r="P15" s="90"/>
      <c r="Q15" s="90"/>
      <c r="R15" s="90"/>
      <c r="S15" s="90"/>
    </row>
    <row r="16" spans="1:19">
      <c r="A16" s="20"/>
      <c r="B16" s="451" t="s">
        <v>19</v>
      </c>
      <c r="C16" s="452"/>
      <c r="D16" s="452"/>
      <c r="E16" s="20"/>
      <c r="F16" s="20"/>
      <c r="G16" s="20"/>
      <c r="H16" s="469"/>
      <c r="I16" s="470"/>
      <c r="J16" s="19"/>
      <c r="K16" s="19"/>
      <c r="L16" s="19"/>
      <c r="M16" s="19"/>
      <c r="N16" s="19"/>
      <c r="O16" s="90"/>
      <c r="P16" s="90"/>
      <c r="Q16" s="90"/>
      <c r="R16" s="90"/>
      <c r="S16" s="90"/>
    </row>
    <row r="17" spans="1:20">
      <c r="A17" s="110" t="s">
        <v>20</v>
      </c>
      <c r="B17" s="110"/>
      <c r="C17" s="110"/>
      <c r="D17" s="110"/>
      <c r="E17" s="110"/>
      <c r="F17" s="110"/>
      <c r="G17" s="110"/>
      <c r="H17" s="110"/>
      <c r="I17" s="471"/>
      <c r="J17" s="19"/>
      <c r="K17" s="19"/>
      <c r="L17" s="19"/>
      <c r="M17" s="19"/>
      <c r="N17" s="19"/>
      <c r="O17" s="19"/>
      <c r="P17" s="19"/>
      <c r="Q17" s="90"/>
      <c r="R17" s="19"/>
      <c r="S17" s="19"/>
      <c r="T17" s="19"/>
    </row>
    <row r="20" ht="15.5" spans="1:20">
      <c r="A20" s="468" t="s">
        <v>128</v>
      </c>
      <c r="B20" s="468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  <c r="T20" s="468"/>
    </row>
    <row r="21" spans="1:20">
      <c r="A21" s="90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90"/>
      <c r="R21" s="19"/>
      <c r="S21" s="19"/>
      <c r="T21" s="19"/>
    </row>
    <row r="22" spans="1:19">
      <c r="A22" s="20" t="s">
        <v>1</v>
      </c>
      <c r="B22" s="451" t="s">
        <v>23</v>
      </c>
      <c r="C22" s="452"/>
      <c r="D22" s="452"/>
      <c r="E22" s="87" t="s">
        <v>117</v>
      </c>
      <c r="F22" s="92"/>
      <c r="G22" s="92"/>
      <c r="H22" s="88"/>
      <c r="I22" s="19"/>
      <c r="J22" s="19"/>
      <c r="K22" s="19"/>
      <c r="L22" s="19"/>
      <c r="M22" s="19"/>
      <c r="N22" s="19"/>
      <c r="O22" s="90"/>
      <c r="P22" s="90"/>
      <c r="Q22" s="90"/>
      <c r="R22" s="90"/>
      <c r="S22" s="90"/>
    </row>
    <row r="23" spans="1:19">
      <c r="A23" s="20">
        <v>1</v>
      </c>
      <c r="B23" s="451" t="s">
        <v>15</v>
      </c>
      <c r="C23" s="452"/>
      <c r="D23" s="452"/>
      <c r="E23" s="451"/>
      <c r="F23" s="452"/>
      <c r="G23" s="452"/>
      <c r="H23" s="463"/>
      <c r="I23" s="19"/>
      <c r="J23" s="19"/>
      <c r="K23" s="19"/>
      <c r="L23" s="19"/>
      <c r="M23" s="19"/>
      <c r="N23" s="19"/>
      <c r="O23" s="90"/>
      <c r="P23" s="90"/>
      <c r="Q23" s="90"/>
      <c r="R23" s="90"/>
      <c r="S23" s="90"/>
    </row>
    <row r="24" spans="1:19">
      <c r="A24" s="20">
        <v>2</v>
      </c>
      <c r="B24" s="451" t="s">
        <v>16</v>
      </c>
      <c r="C24" s="452"/>
      <c r="D24" s="452"/>
      <c r="E24" s="451"/>
      <c r="F24" s="452"/>
      <c r="G24" s="452"/>
      <c r="H24" s="463"/>
      <c r="I24" s="19"/>
      <c r="J24" s="19"/>
      <c r="K24" s="19"/>
      <c r="L24" s="19"/>
      <c r="M24" s="19"/>
      <c r="N24" s="19"/>
      <c r="O24" s="90"/>
      <c r="P24" s="90"/>
      <c r="Q24" s="90"/>
      <c r="R24" s="90"/>
      <c r="S24" s="90"/>
    </row>
    <row r="25" spans="1:19">
      <c r="A25" s="20">
        <v>3</v>
      </c>
      <c r="B25" s="451" t="s">
        <v>17</v>
      </c>
      <c r="C25" s="452"/>
      <c r="D25" s="452"/>
      <c r="E25" s="451"/>
      <c r="F25" s="452"/>
      <c r="G25" s="452"/>
      <c r="H25" s="463"/>
      <c r="I25" s="19"/>
      <c r="J25" s="19"/>
      <c r="K25" s="19"/>
      <c r="L25" s="19"/>
      <c r="M25" s="19"/>
      <c r="N25" s="19"/>
      <c r="O25" s="90"/>
      <c r="P25" s="90"/>
      <c r="Q25" s="90"/>
      <c r="R25" s="90"/>
      <c r="S25" s="90"/>
    </row>
    <row r="26" spans="1:19">
      <c r="A26" s="20"/>
      <c r="B26" s="451" t="s">
        <v>19</v>
      </c>
      <c r="C26" s="452"/>
      <c r="D26" s="452"/>
      <c r="E26" s="451"/>
      <c r="F26" s="452"/>
      <c r="G26" s="452"/>
      <c r="H26" s="463"/>
      <c r="I26" s="470"/>
      <c r="J26" s="19"/>
      <c r="K26" s="19"/>
      <c r="L26" s="19"/>
      <c r="M26" s="19"/>
      <c r="N26" s="19"/>
      <c r="O26" s="90"/>
      <c r="P26" s="90"/>
      <c r="Q26" s="90"/>
      <c r="R26" s="90"/>
      <c r="S26" s="90"/>
    </row>
    <row r="27" spans="1:20">
      <c r="A27" s="110" t="s">
        <v>20</v>
      </c>
      <c r="B27" s="110"/>
      <c r="C27" s="110"/>
      <c r="D27" s="110"/>
      <c r="E27" s="110"/>
      <c r="F27" s="110"/>
      <c r="G27" s="110"/>
      <c r="H27" s="110"/>
      <c r="I27" s="471"/>
      <c r="J27" s="19"/>
      <c r="K27" s="19"/>
      <c r="L27" s="19"/>
      <c r="M27" s="19"/>
      <c r="N27" s="19"/>
      <c r="O27" s="19"/>
      <c r="P27" s="19"/>
      <c r="Q27" s="90"/>
      <c r="R27" s="19"/>
      <c r="S27" s="19"/>
      <c r="T27" s="19"/>
    </row>
  </sheetData>
  <mergeCells count="15">
    <mergeCell ref="B2:F2"/>
    <mergeCell ref="E11:H11"/>
    <mergeCell ref="O11:S11"/>
    <mergeCell ref="O13:S13"/>
    <mergeCell ref="O14:S14"/>
    <mergeCell ref="O15:S15"/>
    <mergeCell ref="O16:S16"/>
    <mergeCell ref="A17:I17"/>
    <mergeCell ref="E22:H22"/>
    <mergeCell ref="O22:S22"/>
    <mergeCell ref="O23:S23"/>
    <mergeCell ref="O24:S24"/>
    <mergeCell ref="O25:S25"/>
    <mergeCell ref="O26:S26"/>
    <mergeCell ref="A27:I27"/>
  </mergeCells>
  <pageMargins left="0.7" right="0.7" top="0.75" bottom="0.75" header="0.3" footer="0.3"/>
  <pageSetup paperSize="9" orientation="portrait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8" sqref="A8:E8"/>
    </sheetView>
  </sheetViews>
  <sheetFormatPr defaultColWidth="9" defaultRowHeight="39.75" customHeight="1" outlineLevelRow="7" outlineLevelCol="4"/>
  <cols>
    <col min="1" max="1" width="4.27272727272727" style="1" customWidth="1"/>
    <col min="2" max="2" width="15.5454545454545" customWidth="1"/>
    <col min="3" max="3" width="10.2727272727273" style="1" customWidth="1"/>
    <col min="4" max="4" width="10.8181818181818" style="1" customWidth="1"/>
    <col min="5" max="5" width="11.5454545454545" style="1" customWidth="1"/>
  </cols>
  <sheetData>
    <row r="1" customHeight="1" spans="1:5">
      <c r="A1" s="98" t="s">
        <v>628</v>
      </c>
      <c r="B1" s="98"/>
      <c r="C1" s="98"/>
      <c r="D1" s="98"/>
      <c r="E1" s="98"/>
    </row>
    <row r="2" s="90" customFormat="1" customHeight="1" spans="1:5">
      <c r="A2" s="20" t="s">
        <v>22</v>
      </c>
      <c r="B2" s="20" t="s">
        <v>23</v>
      </c>
      <c r="C2" s="93" t="s">
        <v>618</v>
      </c>
      <c r="D2" s="93"/>
      <c r="E2" s="93"/>
    </row>
    <row r="3" s="90" customFormat="1" customHeight="1" spans="1:5">
      <c r="A3" s="20"/>
      <c r="B3" s="20"/>
      <c r="C3" s="93" t="s">
        <v>619</v>
      </c>
      <c r="D3" s="93" t="s">
        <v>620</v>
      </c>
      <c r="E3" s="93" t="s">
        <v>621</v>
      </c>
    </row>
    <row r="4" customHeight="1" spans="1:5">
      <c r="A4" s="18">
        <v>1</v>
      </c>
      <c r="B4" s="11" t="s">
        <v>16</v>
      </c>
      <c r="C4" s="18"/>
      <c r="D4" s="18"/>
      <c r="E4" s="18"/>
    </row>
    <row r="5" customHeight="1" spans="1:5">
      <c r="A5" s="18">
        <v>2</v>
      </c>
      <c r="B5" s="11" t="s">
        <v>15</v>
      </c>
      <c r="C5" s="18"/>
      <c r="D5" s="18"/>
      <c r="E5" s="18"/>
    </row>
    <row r="6" customHeight="1" spans="1:5">
      <c r="A6" s="18">
        <v>3</v>
      </c>
      <c r="B6" s="11" t="s">
        <v>17</v>
      </c>
      <c r="C6" s="18"/>
      <c r="D6" s="18"/>
      <c r="E6" s="18"/>
    </row>
    <row r="7" customHeight="1" spans="1:5">
      <c r="A7" s="18" t="s">
        <v>19</v>
      </c>
      <c r="B7" s="18"/>
      <c r="C7" s="18"/>
      <c r="D7" s="18"/>
      <c r="E7" s="18"/>
    </row>
    <row r="8" customHeight="1" spans="1:5">
      <c r="A8" s="99" t="s">
        <v>581</v>
      </c>
      <c r="B8" s="99"/>
      <c r="C8" s="99"/>
      <c r="D8" s="99"/>
      <c r="E8" s="99"/>
    </row>
  </sheetData>
  <mergeCells count="6">
    <mergeCell ref="A1:E1"/>
    <mergeCell ref="C2:E2"/>
    <mergeCell ref="A7:B7"/>
    <mergeCell ref="A8:E8"/>
    <mergeCell ref="A2:A3"/>
    <mergeCell ref="B2:B3"/>
  </mergeCells>
  <pageMargins left="0.7" right="0.7" top="0.75" bottom="0.75" header="0.3" footer="0.3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"/>
    </sheetView>
  </sheetViews>
  <sheetFormatPr defaultColWidth="9" defaultRowHeight="14.5" outlineLevelCol="7"/>
  <cols>
    <col min="1" max="1" width="5.18181818181818" customWidth="1"/>
    <col min="2" max="2" width="12.5454545454545" customWidth="1"/>
    <col min="3" max="3" width="13.4545454545455" customWidth="1"/>
    <col min="4" max="4" width="10.7272727272727" customWidth="1"/>
  </cols>
  <sheetData>
    <row r="1" spans="1:1">
      <c r="A1" t="s">
        <v>622</v>
      </c>
    </row>
    <row r="2" spans="1:1">
      <c r="A2" t="s">
        <v>623</v>
      </c>
    </row>
    <row r="3" s="90" customFormat="1" spans="1:8">
      <c r="A3" s="20" t="s">
        <v>22</v>
      </c>
      <c r="B3" s="20" t="s">
        <v>23</v>
      </c>
      <c r="C3" s="20" t="s">
        <v>624</v>
      </c>
      <c r="D3" s="20"/>
      <c r="E3" s="20"/>
      <c r="F3" s="20"/>
      <c r="G3" s="20"/>
      <c r="H3" s="20"/>
    </row>
    <row r="4" s="90" customFormat="1" ht="29" spans="1:8">
      <c r="A4" s="20"/>
      <c r="B4" s="20"/>
      <c r="C4" s="93" t="s">
        <v>625</v>
      </c>
      <c r="D4" s="93" t="s">
        <v>626</v>
      </c>
      <c r="E4" s="20" t="s">
        <v>264</v>
      </c>
      <c r="F4" s="20" t="s">
        <v>265</v>
      </c>
      <c r="G4" s="20" t="s">
        <v>266</v>
      </c>
      <c r="H4" s="20" t="s">
        <v>585</v>
      </c>
    </row>
    <row r="5" spans="1:8">
      <c r="A5" s="18">
        <v>1</v>
      </c>
      <c r="B5" s="11" t="s">
        <v>16</v>
      </c>
      <c r="C5" s="18"/>
      <c r="D5" s="18"/>
      <c r="E5" s="18"/>
      <c r="F5" s="18"/>
      <c r="G5" s="18"/>
      <c r="H5" s="18"/>
    </row>
    <row r="6" spans="1:8">
      <c r="A6" s="18">
        <v>2</v>
      </c>
      <c r="B6" s="11" t="s">
        <v>15</v>
      </c>
      <c r="C6" s="18"/>
      <c r="D6" s="18"/>
      <c r="E6" s="18"/>
      <c r="F6" s="18"/>
      <c r="G6" s="18"/>
      <c r="H6" s="18"/>
    </row>
    <row r="7" spans="1:8">
      <c r="A7" s="18">
        <v>3</v>
      </c>
      <c r="B7" s="11" t="s">
        <v>17</v>
      </c>
      <c r="C7" s="18"/>
      <c r="D7" s="18"/>
      <c r="E7" s="18"/>
      <c r="F7" s="18"/>
      <c r="G7" s="18"/>
      <c r="H7" s="18"/>
    </row>
    <row r="8" spans="1:8">
      <c r="A8" s="5" t="s">
        <v>19</v>
      </c>
      <c r="B8" s="7"/>
      <c r="C8" s="18"/>
      <c r="D8" s="18"/>
      <c r="E8" s="18"/>
      <c r="F8" s="18"/>
      <c r="G8" s="18"/>
      <c r="H8" s="18"/>
    </row>
    <row r="9" spans="1:1">
      <c r="A9" s="94" t="s">
        <v>581</v>
      </c>
    </row>
  </sheetData>
  <mergeCells count="4">
    <mergeCell ref="C3:H3"/>
    <mergeCell ref="A8:B8"/>
    <mergeCell ref="A3:A4"/>
    <mergeCell ref="B3:B4"/>
  </mergeCells>
  <pageMargins left="0.7" right="0.7" top="0.75" bottom="0.75" header="0.3" footer="0.3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22" workbookViewId="0">
      <selection activeCell="A21" sqref="A21"/>
    </sheetView>
  </sheetViews>
  <sheetFormatPr defaultColWidth="9" defaultRowHeight="14.5"/>
  <cols>
    <col min="1" max="1" width="4.54545454545455" style="1" customWidth="1"/>
    <col min="2" max="2" width="12.7272727272727" customWidth="1"/>
    <col min="3" max="3" width="10.4545454545455" style="1" customWidth="1"/>
    <col min="4" max="4" width="11.8181818181818" style="1" customWidth="1"/>
    <col min="5" max="5" width="11.7272727272727" style="1" customWidth="1"/>
    <col min="6" max="6" width="12" style="1" customWidth="1"/>
    <col min="7" max="7" width="11.4545454545455" style="1" customWidth="1"/>
    <col min="8" max="8" width="9.18181818181818" style="1"/>
  </cols>
  <sheetData>
    <row r="1" spans="1:1">
      <c r="A1" s="95" t="s">
        <v>629</v>
      </c>
    </row>
    <row r="2" spans="1:1">
      <c r="A2" s="95" t="s">
        <v>623</v>
      </c>
    </row>
    <row r="3" s="91" customFormat="1" ht="58" spans="1:8">
      <c r="A3" s="93" t="s">
        <v>22</v>
      </c>
      <c r="B3" s="93" t="s">
        <v>23</v>
      </c>
      <c r="C3" s="93" t="s">
        <v>587</v>
      </c>
      <c r="D3" s="93" t="s">
        <v>588</v>
      </c>
      <c r="E3" s="93" t="s">
        <v>590</v>
      </c>
      <c r="F3" s="93" t="s">
        <v>591</v>
      </c>
      <c r="G3" s="93" t="s">
        <v>592</v>
      </c>
      <c r="H3" s="93" t="s">
        <v>593</v>
      </c>
    </row>
    <row r="4" ht="19.5" customHeight="1" spans="1:8">
      <c r="A4" s="18">
        <v>1</v>
      </c>
      <c r="B4" s="11" t="s">
        <v>16</v>
      </c>
      <c r="C4" s="18"/>
      <c r="D4" s="18"/>
      <c r="E4" s="18"/>
      <c r="F4" s="18"/>
      <c r="G4" s="18"/>
      <c r="H4" s="18"/>
    </row>
    <row r="5" ht="21.75" customHeight="1" spans="1:8">
      <c r="A5" s="18">
        <v>2</v>
      </c>
      <c r="B5" s="11" t="s">
        <v>15</v>
      </c>
      <c r="C5" s="18"/>
      <c r="D5" s="18"/>
      <c r="E5" s="18"/>
      <c r="F5" s="18"/>
      <c r="G5" s="18"/>
      <c r="H5" s="18"/>
    </row>
    <row r="6" ht="25.5" customHeight="1" spans="1:8">
      <c r="A6" s="18">
        <v>3</v>
      </c>
      <c r="B6" s="11" t="s">
        <v>17</v>
      </c>
      <c r="C6" s="18"/>
      <c r="D6" s="18"/>
      <c r="E6" s="18"/>
      <c r="F6" s="18"/>
      <c r="G6" s="18"/>
      <c r="H6" s="18"/>
    </row>
    <row r="7" ht="21.75" customHeight="1" spans="1:8">
      <c r="A7" s="18" t="s">
        <v>19</v>
      </c>
      <c r="B7" s="18"/>
      <c r="C7" s="18"/>
      <c r="D7" s="18"/>
      <c r="E7" s="18"/>
      <c r="F7" s="18"/>
      <c r="G7" s="18"/>
      <c r="H7" s="18"/>
    </row>
    <row r="8" spans="1:8">
      <c r="A8" s="94" t="s">
        <v>581</v>
      </c>
      <c r="C8"/>
      <c r="D8"/>
      <c r="E8"/>
      <c r="F8"/>
      <c r="G8"/>
      <c r="H8"/>
    </row>
    <row r="10" spans="1:8">
      <c r="A10" t="s">
        <v>630</v>
      </c>
      <c r="D10"/>
      <c r="E10"/>
      <c r="F10"/>
      <c r="G10"/>
      <c r="H10"/>
    </row>
    <row r="11" spans="1:8">
      <c r="A11" t="s">
        <v>623</v>
      </c>
      <c r="D11"/>
      <c r="E11"/>
      <c r="F11"/>
      <c r="G11"/>
      <c r="H11"/>
    </row>
    <row r="12" spans="1:9">
      <c r="A12" s="20" t="s">
        <v>22</v>
      </c>
      <c r="B12" s="20" t="s">
        <v>23</v>
      </c>
      <c r="C12" s="87" t="s">
        <v>631</v>
      </c>
      <c r="D12" s="92"/>
      <c r="E12" s="92"/>
      <c r="F12" s="88"/>
      <c r="G12" s="90"/>
      <c r="H12" s="90"/>
      <c r="I12" s="90"/>
    </row>
    <row r="13" ht="29" spans="1:9">
      <c r="A13" s="20"/>
      <c r="B13" s="20"/>
      <c r="C13" s="20" t="s">
        <v>42</v>
      </c>
      <c r="D13" s="93" t="s">
        <v>632</v>
      </c>
      <c r="E13" s="93" t="s">
        <v>633</v>
      </c>
      <c r="F13" s="93" t="s">
        <v>634</v>
      </c>
      <c r="G13" s="90"/>
      <c r="H13" s="90"/>
      <c r="I13" s="90"/>
    </row>
    <row r="14" spans="1:8">
      <c r="A14" s="18">
        <v>1</v>
      </c>
      <c r="B14" s="11" t="s">
        <v>16</v>
      </c>
      <c r="C14" s="18"/>
      <c r="D14" s="18"/>
      <c r="E14" s="18"/>
      <c r="F14" s="18"/>
      <c r="G14"/>
      <c r="H14"/>
    </row>
    <row r="15" spans="1:8">
      <c r="A15" s="18">
        <v>2</v>
      </c>
      <c r="B15" s="11" t="s">
        <v>15</v>
      </c>
      <c r="C15" s="18"/>
      <c r="D15" s="18"/>
      <c r="E15" s="18"/>
      <c r="F15" s="18"/>
      <c r="G15"/>
      <c r="H15"/>
    </row>
    <row r="16" spans="1:8">
      <c r="A16" s="18">
        <v>3</v>
      </c>
      <c r="B16" s="11" t="s">
        <v>17</v>
      </c>
      <c r="C16" s="18"/>
      <c r="D16" s="18"/>
      <c r="E16" s="18"/>
      <c r="F16" s="18"/>
      <c r="G16"/>
      <c r="H16"/>
    </row>
    <row r="17" spans="1:8">
      <c r="A17" s="5" t="s">
        <v>19</v>
      </c>
      <c r="B17" s="7"/>
      <c r="C17" s="7"/>
      <c r="D17" s="18"/>
      <c r="E17" s="18"/>
      <c r="F17" s="18"/>
      <c r="G17"/>
      <c r="H17"/>
    </row>
    <row r="18" spans="1:8">
      <c r="A18" s="94" t="s">
        <v>581</v>
      </c>
      <c r="D18"/>
      <c r="E18"/>
      <c r="F18"/>
      <c r="G18"/>
      <c r="H18"/>
    </row>
    <row r="20" spans="1:8">
      <c r="A20" t="s">
        <v>635</v>
      </c>
      <c r="C20"/>
      <c r="D20"/>
      <c r="E20"/>
      <c r="F20"/>
      <c r="G20"/>
      <c r="H20"/>
    </row>
    <row r="21" spans="1:8">
      <c r="A21" t="s">
        <v>623</v>
      </c>
      <c r="C21"/>
      <c r="D21"/>
      <c r="E21"/>
      <c r="F21"/>
      <c r="G21"/>
      <c r="H21"/>
    </row>
    <row r="22" spans="1:14">
      <c r="A22" s="20" t="s">
        <v>22</v>
      </c>
      <c r="B22" s="20" t="s">
        <v>23</v>
      </c>
      <c r="C22" s="20" t="s">
        <v>636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>
      <c r="A23" s="20"/>
      <c r="B23" s="20"/>
      <c r="C23" s="20" t="s">
        <v>602</v>
      </c>
      <c r="D23" s="20"/>
      <c r="E23" s="20" t="s">
        <v>603</v>
      </c>
      <c r="F23" s="20"/>
      <c r="G23" s="20" t="s">
        <v>604</v>
      </c>
      <c r="H23" s="20"/>
      <c r="I23" s="20" t="s">
        <v>637</v>
      </c>
      <c r="J23" s="20"/>
      <c r="K23" s="20" t="s">
        <v>606</v>
      </c>
      <c r="L23" s="20"/>
      <c r="M23" s="20" t="s">
        <v>164</v>
      </c>
      <c r="N23" s="20"/>
    </row>
    <row r="24" spans="1:14">
      <c r="A24" s="20"/>
      <c r="B24" s="20"/>
      <c r="C24" s="20" t="s">
        <v>12</v>
      </c>
      <c r="D24" s="20" t="s">
        <v>13</v>
      </c>
      <c r="E24" s="20" t="s">
        <v>12</v>
      </c>
      <c r="F24" s="20" t="s">
        <v>13</v>
      </c>
      <c r="G24" s="20" t="s">
        <v>12</v>
      </c>
      <c r="H24" s="20" t="s">
        <v>13</v>
      </c>
      <c r="I24" s="20" t="s">
        <v>12</v>
      </c>
      <c r="J24" s="20" t="s">
        <v>13</v>
      </c>
      <c r="K24" s="20" t="s">
        <v>12</v>
      </c>
      <c r="L24" s="20" t="s">
        <v>13</v>
      </c>
      <c r="M24" s="20" t="s">
        <v>12</v>
      </c>
      <c r="N24" s="20" t="s">
        <v>13</v>
      </c>
    </row>
    <row r="25" spans="1:14">
      <c r="A25" s="18">
        <v>1</v>
      </c>
      <c r="B25" s="11" t="s">
        <v>16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>
      <c r="A26" s="18">
        <v>2</v>
      </c>
      <c r="B26" s="11" t="s">
        <v>15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>
      <c r="A27" s="18">
        <v>3</v>
      </c>
      <c r="B27" s="11" t="s">
        <v>17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>
      <c r="A28" s="18" t="s">
        <v>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8">
      <c r="A29" s="94" t="s">
        <v>581</v>
      </c>
      <c r="D29"/>
      <c r="E29"/>
      <c r="F29"/>
      <c r="G29"/>
      <c r="H29"/>
    </row>
    <row r="30" spans="1:8">
      <c r="A30"/>
      <c r="C30"/>
      <c r="D30"/>
      <c r="E30"/>
      <c r="F30"/>
      <c r="G30"/>
      <c r="H30"/>
    </row>
    <row r="31" spans="1:8">
      <c r="A31"/>
      <c r="C31"/>
      <c r="D31"/>
      <c r="E31"/>
      <c r="F31"/>
      <c r="G31"/>
      <c r="H31"/>
    </row>
  </sheetData>
  <mergeCells count="15">
    <mergeCell ref="A7:B7"/>
    <mergeCell ref="C12:F12"/>
    <mergeCell ref="A17:B17"/>
    <mergeCell ref="C22:M22"/>
    <mergeCell ref="C23:D23"/>
    <mergeCell ref="E23:F23"/>
    <mergeCell ref="G23:H23"/>
    <mergeCell ref="I23:J23"/>
    <mergeCell ref="K23:L23"/>
    <mergeCell ref="M23:N23"/>
    <mergeCell ref="A28:B28"/>
    <mergeCell ref="A12:A13"/>
    <mergeCell ref="A22:A24"/>
    <mergeCell ref="B12:B13"/>
    <mergeCell ref="B22:B24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"/>
    </sheetView>
  </sheetViews>
  <sheetFormatPr defaultColWidth="9" defaultRowHeight="14.5" outlineLevelCol="5"/>
  <cols>
    <col min="1" max="1" width="5.18181818181818" customWidth="1"/>
    <col min="2" max="2" width="12.5454545454545" customWidth="1"/>
    <col min="3" max="3" width="11.7272727272727" style="1" customWidth="1"/>
    <col min="4" max="6" width="11.7272727272727" customWidth="1"/>
  </cols>
  <sheetData>
    <row r="1" spans="1:1">
      <c r="A1" t="s">
        <v>630</v>
      </c>
    </row>
    <row r="2" spans="1:1">
      <c r="A2" t="s">
        <v>623</v>
      </c>
    </row>
    <row r="3" s="90" customFormat="1" spans="1:6">
      <c r="A3" s="20" t="s">
        <v>22</v>
      </c>
      <c r="B3" s="20" t="s">
        <v>23</v>
      </c>
      <c r="C3" s="87" t="s">
        <v>631</v>
      </c>
      <c r="D3" s="92"/>
      <c r="E3" s="92"/>
      <c r="F3" s="88"/>
    </row>
    <row r="4" s="90" customFormat="1" ht="29" spans="1:6">
      <c r="A4" s="20"/>
      <c r="B4" s="20"/>
      <c r="C4" s="20" t="s">
        <v>42</v>
      </c>
      <c r="D4" s="93" t="s">
        <v>632</v>
      </c>
      <c r="E4" s="93" t="s">
        <v>633</v>
      </c>
      <c r="F4" s="93" t="s">
        <v>634</v>
      </c>
    </row>
    <row r="5" spans="1:6">
      <c r="A5" s="18">
        <v>1</v>
      </c>
      <c r="B5" s="11" t="s">
        <v>16</v>
      </c>
      <c r="C5" s="18"/>
      <c r="D5" s="18"/>
      <c r="E5" s="18"/>
      <c r="F5" s="18"/>
    </row>
    <row r="6" spans="1:6">
      <c r="A6" s="18">
        <v>2</v>
      </c>
      <c r="B6" s="11" t="s">
        <v>15</v>
      </c>
      <c r="C6" s="18"/>
      <c r="D6" s="18"/>
      <c r="E6" s="18"/>
      <c r="F6" s="18"/>
    </row>
    <row r="7" spans="1:6">
      <c r="A7" s="18">
        <v>3</v>
      </c>
      <c r="B7" s="11" t="s">
        <v>17</v>
      </c>
      <c r="C7" s="18"/>
      <c r="D7" s="18"/>
      <c r="E7" s="18"/>
      <c r="F7" s="18"/>
    </row>
    <row r="8" spans="1:6">
      <c r="A8" s="5" t="s">
        <v>19</v>
      </c>
      <c r="B8" s="7"/>
      <c r="C8" s="7"/>
      <c r="D8" s="18"/>
      <c r="E8" s="18"/>
      <c r="F8" s="18"/>
    </row>
    <row r="9" spans="1:1">
      <c r="A9" s="94" t="s">
        <v>581</v>
      </c>
    </row>
  </sheetData>
  <mergeCells count="4">
    <mergeCell ref="C3:F3"/>
    <mergeCell ref="A8:B8"/>
    <mergeCell ref="A3:A4"/>
    <mergeCell ref="B3:B4"/>
  </mergeCells>
  <pageMargins left="0.7" right="0.7" top="0.75" bottom="0.75" header="0.3" footer="0.3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"/>
    </sheetView>
  </sheetViews>
  <sheetFormatPr defaultColWidth="9" defaultRowHeight="14.5"/>
  <cols>
    <col min="1" max="1" width="5" customWidth="1"/>
    <col min="2" max="2" width="13.8181818181818" customWidth="1"/>
    <col min="3" max="14" width="7.72727272727273" customWidth="1"/>
  </cols>
  <sheetData>
    <row r="1" spans="1:1">
      <c r="A1" t="s">
        <v>635</v>
      </c>
    </row>
    <row r="2" spans="1:1">
      <c r="A2" t="s">
        <v>623</v>
      </c>
    </row>
    <row r="3" s="90" customFormat="1" spans="1:14">
      <c r="A3" s="20" t="s">
        <v>22</v>
      </c>
      <c r="B3" s="20" t="s">
        <v>23</v>
      </c>
      <c r="C3" s="20" t="s">
        <v>636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="90" customFormat="1" spans="1:14">
      <c r="A4" s="20"/>
      <c r="B4" s="20"/>
      <c r="C4" s="20" t="s">
        <v>602</v>
      </c>
      <c r="D4" s="20"/>
      <c r="E4" s="20" t="s">
        <v>603</v>
      </c>
      <c r="F4" s="20"/>
      <c r="G4" s="20" t="s">
        <v>604</v>
      </c>
      <c r="H4" s="20"/>
      <c r="I4" s="20" t="s">
        <v>637</v>
      </c>
      <c r="J4" s="20"/>
      <c r="K4" s="20" t="s">
        <v>606</v>
      </c>
      <c r="L4" s="20"/>
      <c r="M4" s="20" t="s">
        <v>164</v>
      </c>
      <c r="N4" s="20"/>
    </row>
    <row r="5" s="90" customFormat="1" spans="1:14">
      <c r="A5" s="20"/>
      <c r="B5" s="20"/>
      <c r="C5" s="20" t="s">
        <v>12</v>
      </c>
      <c r="D5" s="20" t="s">
        <v>13</v>
      </c>
      <c r="E5" s="20" t="s">
        <v>12</v>
      </c>
      <c r="F5" s="20" t="s">
        <v>13</v>
      </c>
      <c r="G5" s="20" t="s">
        <v>12</v>
      </c>
      <c r="H5" s="20" t="s">
        <v>13</v>
      </c>
      <c r="I5" s="20" t="s">
        <v>12</v>
      </c>
      <c r="J5" s="20" t="s">
        <v>13</v>
      </c>
      <c r="K5" s="20" t="s">
        <v>12</v>
      </c>
      <c r="L5" s="20" t="s">
        <v>13</v>
      </c>
      <c r="M5" s="20" t="s">
        <v>12</v>
      </c>
      <c r="N5" s="20" t="s">
        <v>13</v>
      </c>
    </row>
    <row r="6" spans="1:14">
      <c r="A6" s="18">
        <v>1</v>
      </c>
      <c r="B6" s="11" t="s">
        <v>16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8">
        <v>2</v>
      </c>
      <c r="B7" s="11" t="s">
        <v>15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A8" s="18">
        <v>3</v>
      </c>
      <c r="B8" s="11" t="s">
        <v>17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>
      <c r="A9" s="18" t="s">
        <v>19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3">
      <c r="A10" s="94" t="s">
        <v>581</v>
      </c>
      <c r="C10" s="1"/>
    </row>
  </sheetData>
  <mergeCells count="10">
    <mergeCell ref="C3:M3"/>
    <mergeCell ref="C4:D4"/>
    <mergeCell ref="E4:F4"/>
    <mergeCell ref="G4:H4"/>
    <mergeCell ref="I4:J4"/>
    <mergeCell ref="K4:L4"/>
    <mergeCell ref="M4:N4"/>
    <mergeCell ref="A9:B9"/>
    <mergeCell ref="A3:A5"/>
    <mergeCell ref="B3:B5"/>
  </mergeCells>
  <pageMargins left="0.7" right="0.7" top="0.75" bottom="0.75" header="0.3" footer="0.3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N20"/>
    </sheetView>
  </sheetViews>
  <sheetFormatPr defaultColWidth="9" defaultRowHeight="14.5"/>
  <cols>
    <col min="1" max="1" width="4.27272727272727" customWidth="1"/>
    <col min="2" max="2" width="13.1818181818182" customWidth="1"/>
    <col min="3" max="14" width="8.45454545454546" customWidth="1"/>
  </cols>
  <sheetData>
    <row r="1" spans="1:1">
      <c r="A1" t="s">
        <v>638</v>
      </c>
    </row>
    <row r="2" spans="1:1">
      <c r="A2" t="s">
        <v>623</v>
      </c>
    </row>
    <row r="3" s="90" customFormat="1" spans="1:14">
      <c r="A3" s="20" t="s">
        <v>22</v>
      </c>
      <c r="B3" s="20" t="s">
        <v>23</v>
      </c>
      <c r="C3" s="87" t="s">
        <v>639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88"/>
    </row>
    <row r="4" s="90" customFormat="1" spans="1:14">
      <c r="A4" s="20"/>
      <c r="B4" s="20"/>
      <c r="C4" s="20" t="s">
        <v>640</v>
      </c>
      <c r="D4" s="20"/>
      <c r="E4" s="20" t="s">
        <v>641</v>
      </c>
      <c r="F4" s="20"/>
      <c r="G4" s="93" t="s">
        <v>642</v>
      </c>
      <c r="H4" s="93"/>
      <c r="I4" s="20" t="s">
        <v>164</v>
      </c>
      <c r="J4" s="20"/>
      <c r="K4" s="20" t="s">
        <v>606</v>
      </c>
      <c r="L4" s="20"/>
      <c r="M4" s="20" t="s">
        <v>164</v>
      </c>
      <c r="N4" s="20"/>
    </row>
    <row r="5" s="90" customFormat="1" spans="1:14">
      <c r="A5" s="20"/>
      <c r="B5" s="20"/>
      <c r="C5" s="20" t="s">
        <v>12</v>
      </c>
      <c r="D5" s="20" t="s">
        <v>13</v>
      </c>
      <c r="E5" s="20" t="s">
        <v>12</v>
      </c>
      <c r="F5" s="20" t="s">
        <v>13</v>
      </c>
      <c r="G5" s="20" t="s">
        <v>12</v>
      </c>
      <c r="H5" s="20" t="s">
        <v>13</v>
      </c>
      <c r="I5" s="20" t="s">
        <v>12</v>
      </c>
      <c r="J5" s="20" t="s">
        <v>13</v>
      </c>
      <c r="K5" s="20" t="s">
        <v>12</v>
      </c>
      <c r="L5" s="20" t="s">
        <v>13</v>
      </c>
      <c r="M5" s="20" t="s">
        <v>12</v>
      </c>
      <c r="N5" s="20" t="s">
        <v>13</v>
      </c>
    </row>
    <row r="6" spans="1:14">
      <c r="A6" s="18">
        <v>1</v>
      </c>
      <c r="B6" s="11" t="s">
        <v>16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8">
        <v>2</v>
      </c>
      <c r="B7" s="11" t="s">
        <v>15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A8" s="18">
        <v>3</v>
      </c>
      <c r="B8" s="11" t="s">
        <v>17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>
      <c r="A9" s="18" t="s">
        <v>19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3">
      <c r="A10" s="94" t="s">
        <v>643</v>
      </c>
      <c r="C10" s="1"/>
    </row>
    <row r="13" spans="1:14">
      <c r="A13" s="95" t="s">
        <v>644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4">
      <c r="A14" s="96" t="s">
        <v>623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</row>
    <row r="15" ht="43.5" spans="1:14">
      <c r="A15" s="93" t="s">
        <v>22</v>
      </c>
      <c r="B15" s="93" t="s">
        <v>23</v>
      </c>
      <c r="C15" s="93" t="s">
        <v>645</v>
      </c>
      <c r="D15" s="93" t="s">
        <v>646</v>
      </c>
      <c r="E15" s="93" t="s">
        <v>647</v>
      </c>
      <c r="F15" s="93" t="s">
        <v>648</v>
      </c>
      <c r="G15" s="93" t="s">
        <v>649</v>
      </c>
      <c r="H15" s="93" t="s">
        <v>650</v>
      </c>
      <c r="I15" s="93" t="s">
        <v>651</v>
      </c>
      <c r="J15" s="93" t="s">
        <v>652</v>
      </c>
      <c r="K15" s="93" t="s">
        <v>653</v>
      </c>
      <c r="L15" s="93" t="s">
        <v>654</v>
      </c>
      <c r="M15" s="93" t="s">
        <v>655</v>
      </c>
      <c r="N15" s="93" t="s">
        <v>656</v>
      </c>
    </row>
    <row r="16" spans="1:14">
      <c r="A16" s="18">
        <v>1</v>
      </c>
      <c r="B16" s="11" t="s">
        <v>16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>
      <c r="A17" s="18">
        <v>2</v>
      </c>
      <c r="B17" s="11" t="s">
        <v>15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>
      <c r="A18" s="18">
        <v>3</v>
      </c>
      <c r="B18" s="11" t="s">
        <v>17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>
      <c r="A19" s="18" t="s">
        <v>19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>
      <c r="A20" s="97" t="s">
        <v>581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">
      <c r="A21" s="1"/>
    </row>
  </sheetData>
  <mergeCells count="14">
    <mergeCell ref="C3:N3"/>
    <mergeCell ref="C4:D4"/>
    <mergeCell ref="E4:F4"/>
    <mergeCell ref="G4:H4"/>
    <mergeCell ref="I4:J4"/>
    <mergeCell ref="K4:L4"/>
    <mergeCell ref="M4:N4"/>
    <mergeCell ref="A9:B9"/>
    <mergeCell ref="A13:N13"/>
    <mergeCell ref="A14:N14"/>
    <mergeCell ref="A19:B19"/>
    <mergeCell ref="A20:N20"/>
    <mergeCell ref="A3:A5"/>
    <mergeCell ref="B3:B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8" sqref="A8:N8"/>
    </sheetView>
  </sheetViews>
  <sheetFormatPr defaultColWidth="9" defaultRowHeight="14.5" outlineLevelRow="7"/>
  <cols>
    <col min="1" max="1" width="4.45454545454545" style="1" customWidth="1"/>
    <col min="2" max="2" width="12.1818181818182" customWidth="1"/>
    <col min="3" max="4" width="5.81818181818182" customWidth="1"/>
    <col min="5" max="6" width="5.54545454545455" customWidth="1"/>
    <col min="7" max="7" width="5.81818181818182" customWidth="1"/>
    <col min="10" max="10" width="8.54545454545454" customWidth="1"/>
    <col min="12" max="12" width="5.81818181818182" customWidth="1"/>
    <col min="13" max="13" width="9.72727272727273" customWidth="1"/>
    <col min="14" max="14" width="8.45454545454546" customWidth="1"/>
  </cols>
  <sheetData>
    <row r="1" spans="1:14">
      <c r="A1" s="95" t="s">
        <v>644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>
      <c r="A2" s="96" t="s">
        <v>623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="91" customFormat="1" ht="43.5" spans="1:14">
      <c r="A3" s="93" t="s">
        <v>22</v>
      </c>
      <c r="B3" s="93" t="s">
        <v>23</v>
      </c>
      <c r="C3" s="93" t="s">
        <v>645</v>
      </c>
      <c r="D3" s="93" t="s">
        <v>646</v>
      </c>
      <c r="E3" s="93" t="s">
        <v>647</v>
      </c>
      <c r="F3" s="93" t="s">
        <v>648</v>
      </c>
      <c r="G3" s="93" t="s">
        <v>649</v>
      </c>
      <c r="H3" s="93" t="s">
        <v>650</v>
      </c>
      <c r="I3" s="93" t="s">
        <v>651</v>
      </c>
      <c r="J3" s="93" t="s">
        <v>652</v>
      </c>
      <c r="K3" s="93" t="s">
        <v>653</v>
      </c>
      <c r="L3" s="93" t="s">
        <v>654</v>
      </c>
      <c r="M3" s="93" t="s">
        <v>655</v>
      </c>
      <c r="N3" s="93" t="s">
        <v>656</v>
      </c>
    </row>
    <row r="4" spans="1:14">
      <c r="A4" s="18">
        <v>1</v>
      </c>
      <c r="B4" s="11" t="s">
        <v>16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>
      <c r="A5" s="18">
        <v>2</v>
      </c>
      <c r="B5" s="11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8">
        <v>3</v>
      </c>
      <c r="B6" s="11" t="s">
        <v>17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8" t="s">
        <v>19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A8" s="97" t="s">
        <v>581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</sheetData>
  <mergeCells count="4">
    <mergeCell ref="A1:N1"/>
    <mergeCell ref="A2:N2"/>
    <mergeCell ref="A7:B7"/>
    <mergeCell ref="A8:N8"/>
  </mergeCells>
  <pageMargins left="0.7" right="0.7" top="0.75" bottom="0.75" header="0.3" footer="0.3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9" sqref="A9"/>
    </sheetView>
  </sheetViews>
  <sheetFormatPr defaultColWidth="9" defaultRowHeight="14.5"/>
  <cols>
    <col min="1" max="1" width="5" customWidth="1"/>
    <col min="2" max="2" width="13.8181818181818" customWidth="1"/>
    <col min="3" max="14" width="7.72727272727273" customWidth="1"/>
  </cols>
  <sheetData>
    <row r="1" spans="1:1">
      <c r="A1" t="s">
        <v>657</v>
      </c>
    </row>
    <row r="2" s="90" customFormat="1" spans="1:14">
      <c r="A2" s="20" t="s">
        <v>22</v>
      </c>
      <c r="B2" s="20" t="s">
        <v>23</v>
      </c>
      <c r="C2" s="87" t="s">
        <v>636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88"/>
    </row>
    <row r="3" s="91" customFormat="1" spans="1:14">
      <c r="A3" s="20"/>
      <c r="B3" s="20"/>
      <c r="C3" s="93" t="s">
        <v>612</v>
      </c>
      <c r="D3" s="93"/>
      <c r="E3" s="93" t="s">
        <v>613</v>
      </c>
      <c r="F3" s="93"/>
      <c r="G3" s="93" t="s">
        <v>614</v>
      </c>
      <c r="H3" s="93"/>
      <c r="I3" s="93" t="s">
        <v>615</v>
      </c>
      <c r="J3" s="93"/>
      <c r="K3" s="93" t="s">
        <v>616</v>
      </c>
      <c r="L3" s="93"/>
      <c r="M3" s="93" t="s">
        <v>164</v>
      </c>
      <c r="N3" s="93"/>
    </row>
    <row r="4" s="90" customFormat="1" spans="1:14">
      <c r="A4" s="20"/>
      <c r="B4" s="20"/>
      <c r="C4" s="20" t="s">
        <v>12</v>
      </c>
      <c r="D4" s="20" t="s">
        <v>13</v>
      </c>
      <c r="E4" s="20" t="s">
        <v>12</v>
      </c>
      <c r="F4" s="20" t="s">
        <v>13</v>
      </c>
      <c r="G4" s="20" t="s">
        <v>12</v>
      </c>
      <c r="H4" s="20" t="s">
        <v>13</v>
      </c>
      <c r="I4" s="20" t="s">
        <v>12</v>
      </c>
      <c r="J4" s="20" t="s">
        <v>13</v>
      </c>
      <c r="K4" s="20" t="s">
        <v>12</v>
      </c>
      <c r="L4" s="20" t="s">
        <v>13</v>
      </c>
      <c r="M4" s="20" t="s">
        <v>12</v>
      </c>
      <c r="N4" s="20" t="s">
        <v>13</v>
      </c>
    </row>
    <row r="5" spans="1:14">
      <c r="A5" s="18">
        <v>1</v>
      </c>
      <c r="B5" s="11" t="s">
        <v>16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8">
        <v>2</v>
      </c>
      <c r="B6" s="11" t="s">
        <v>15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8">
        <v>3</v>
      </c>
      <c r="B7" s="11" t="s">
        <v>17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A8" s="18" t="s">
        <v>19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3">
      <c r="A9" s="94" t="s">
        <v>581</v>
      </c>
      <c r="C9" s="1"/>
    </row>
  </sheetData>
  <mergeCells count="10">
    <mergeCell ref="C2:N2"/>
    <mergeCell ref="C3:D3"/>
    <mergeCell ref="E3:F3"/>
    <mergeCell ref="G3:H3"/>
    <mergeCell ref="I3:J3"/>
    <mergeCell ref="K3:L3"/>
    <mergeCell ref="M3:N3"/>
    <mergeCell ref="A8:B8"/>
    <mergeCell ref="A2:A4"/>
    <mergeCell ref="B2:B4"/>
  </mergeCells>
  <pageMargins left="0.7" right="0.7" top="0.75" bottom="0.75" header="0.3" footer="0.3"/>
  <pageSetup paperSize="9" orientation="landscape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A1" sqref="A1:H1"/>
    </sheetView>
  </sheetViews>
  <sheetFormatPr defaultColWidth="9" defaultRowHeight="14.5" outlineLevelCol="7"/>
  <cols>
    <col min="1" max="1" width="4.72727272727273" customWidth="1"/>
    <col min="2" max="2" width="18" customWidth="1"/>
    <col min="3" max="3" width="17.4545454545455" customWidth="1"/>
    <col min="4" max="4" width="6.45454545454545" customWidth="1"/>
    <col min="5" max="5" width="6.54545454545455" customWidth="1"/>
    <col min="6" max="7" width="6.45454545454545" customWidth="1"/>
    <col min="8" max="8" width="8.18181818181818" customWidth="1"/>
  </cols>
  <sheetData>
    <row r="1" ht="40.5" customHeight="1" spans="1:8">
      <c r="A1" s="83" t="s">
        <v>658</v>
      </c>
      <c r="B1" s="83"/>
      <c r="C1" s="83"/>
      <c r="D1" s="83"/>
      <c r="E1" s="83"/>
      <c r="F1" s="83"/>
      <c r="G1" s="83"/>
      <c r="H1" s="83"/>
    </row>
    <row r="3" spans="1:8">
      <c r="A3" s="2" t="s">
        <v>38</v>
      </c>
      <c r="B3" s="84" t="s">
        <v>659</v>
      </c>
      <c r="C3" s="2" t="s">
        <v>39</v>
      </c>
      <c r="D3" s="20" t="s">
        <v>660</v>
      </c>
      <c r="E3" s="20"/>
      <c r="F3" s="20"/>
      <c r="G3" s="20"/>
      <c r="H3" s="20"/>
    </row>
    <row r="4" spans="1:8">
      <c r="A4" s="85"/>
      <c r="B4" s="86"/>
      <c r="C4" s="85"/>
      <c r="D4" s="87" t="s">
        <v>661</v>
      </c>
      <c r="E4" s="88"/>
      <c r="F4" s="87" t="s">
        <v>662</v>
      </c>
      <c r="G4" s="88"/>
      <c r="H4" s="2" t="s">
        <v>47</v>
      </c>
    </row>
    <row r="5" spans="1:8">
      <c r="A5" s="8"/>
      <c r="B5" s="89"/>
      <c r="C5" s="8"/>
      <c r="D5" s="41" t="s">
        <v>12</v>
      </c>
      <c r="E5" s="41" t="s">
        <v>13</v>
      </c>
      <c r="F5" s="41" t="s">
        <v>12</v>
      </c>
      <c r="G5" s="41" t="s">
        <v>13</v>
      </c>
      <c r="H5" s="8"/>
    </row>
    <row r="6" spans="1:8">
      <c r="A6" s="11"/>
      <c r="B6" s="11"/>
      <c r="C6" s="11"/>
      <c r="D6" s="11"/>
      <c r="E6" s="11"/>
      <c r="F6" s="11"/>
      <c r="G6" s="11"/>
      <c r="H6" s="11"/>
    </row>
    <row r="7" spans="1:8">
      <c r="A7" s="11"/>
      <c r="B7" s="11"/>
      <c r="C7" s="11"/>
      <c r="D7" s="11"/>
      <c r="E7" s="11"/>
      <c r="F7" s="11"/>
      <c r="G7" s="11"/>
      <c r="H7" s="11"/>
    </row>
    <row r="8" spans="1:8">
      <c r="A8" s="11"/>
      <c r="B8" s="11"/>
      <c r="C8" s="11"/>
      <c r="D8" s="11"/>
      <c r="E8" s="11"/>
      <c r="F8" s="11"/>
      <c r="G8" s="11"/>
      <c r="H8" s="11"/>
    </row>
    <row r="9" spans="1:8">
      <c r="A9" s="11"/>
      <c r="B9" s="11"/>
      <c r="C9" s="11"/>
      <c r="D9" s="11"/>
      <c r="E9" s="11"/>
      <c r="F9" s="11"/>
      <c r="G9" s="11"/>
      <c r="H9" s="11"/>
    </row>
    <row r="10" spans="1:8">
      <c r="A10" s="11"/>
      <c r="B10" s="11"/>
      <c r="C10" s="11"/>
      <c r="D10" s="11"/>
      <c r="E10" s="11"/>
      <c r="F10" s="11"/>
      <c r="G10" s="11"/>
      <c r="H10" s="11"/>
    </row>
    <row r="11" spans="1:8">
      <c r="A11" s="11"/>
      <c r="B11" s="11"/>
      <c r="C11" s="11"/>
      <c r="D11" s="11"/>
      <c r="E11" s="11"/>
      <c r="F11" s="11"/>
      <c r="G11" s="11"/>
      <c r="H11" s="11"/>
    </row>
    <row r="12" spans="1:8">
      <c r="A12" s="11"/>
      <c r="B12" s="11"/>
      <c r="C12" s="11"/>
      <c r="D12" s="11"/>
      <c r="E12" s="11"/>
      <c r="F12" s="11"/>
      <c r="G12" s="11"/>
      <c r="H12" s="11"/>
    </row>
    <row r="13" spans="1:8">
      <c r="A13" s="11"/>
      <c r="B13" s="11"/>
      <c r="C13" s="11"/>
      <c r="D13" s="11"/>
      <c r="E13" s="11"/>
      <c r="F13" s="11"/>
      <c r="G13" s="11"/>
      <c r="H13" s="11"/>
    </row>
    <row r="14" spans="1:8">
      <c r="A14" s="11"/>
      <c r="B14" s="11"/>
      <c r="C14" s="11"/>
      <c r="D14" s="11"/>
      <c r="E14" s="11"/>
      <c r="F14" s="11"/>
      <c r="G14" s="11"/>
      <c r="H14" s="11"/>
    </row>
    <row r="15" spans="1:8">
      <c r="A15" s="11"/>
      <c r="B15" s="11"/>
      <c r="C15" s="11"/>
      <c r="D15" s="11"/>
      <c r="E15" s="11"/>
      <c r="F15" s="11"/>
      <c r="G15" s="11"/>
      <c r="H15" s="11"/>
    </row>
    <row r="16" spans="1:8">
      <c r="A16" s="11"/>
      <c r="B16" s="11"/>
      <c r="C16" s="11"/>
      <c r="D16" s="11"/>
      <c r="E16" s="11"/>
      <c r="F16" s="11"/>
      <c r="G16" s="11"/>
      <c r="H16" s="11"/>
    </row>
    <row r="17" spans="1:8">
      <c r="A17" s="11"/>
      <c r="B17" s="11"/>
      <c r="C17" s="11"/>
      <c r="D17" s="11"/>
      <c r="E17" s="11"/>
      <c r="F17" s="11"/>
      <c r="G17" s="11"/>
      <c r="H17" s="11"/>
    </row>
    <row r="18" spans="1:8">
      <c r="A18" s="11"/>
      <c r="B18" s="11"/>
      <c r="C18" s="11"/>
      <c r="D18" s="11"/>
      <c r="E18" s="11"/>
      <c r="F18" s="11"/>
      <c r="G18" s="11"/>
      <c r="H18" s="11"/>
    </row>
    <row r="19" spans="1:8">
      <c r="A19" s="11"/>
      <c r="B19" s="11"/>
      <c r="C19" s="11"/>
      <c r="D19" s="11"/>
      <c r="E19" s="11"/>
      <c r="F19" s="11"/>
      <c r="G19" s="11"/>
      <c r="H19" s="11"/>
    </row>
    <row r="20" spans="1:8">
      <c r="A20" s="11"/>
      <c r="B20" s="11"/>
      <c r="C20" s="11"/>
      <c r="D20" s="11"/>
      <c r="E20" s="11"/>
      <c r="F20" s="11"/>
      <c r="G20" s="11"/>
      <c r="H20" s="11"/>
    </row>
    <row r="21" spans="1:8">
      <c r="A21" s="11"/>
      <c r="B21" s="11"/>
      <c r="C21" s="11"/>
      <c r="D21" s="11"/>
      <c r="E21" s="11"/>
      <c r="F21" s="11"/>
      <c r="G21" s="11"/>
      <c r="H21" s="11"/>
    </row>
    <row r="22" spans="1:8">
      <c r="A22" s="11"/>
      <c r="B22" s="11"/>
      <c r="C22" s="11"/>
      <c r="D22" s="11"/>
      <c r="E22" s="11"/>
      <c r="F22" s="11"/>
      <c r="G22" s="11"/>
      <c r="H22" s="11"/>
    </row>
    <row r="23" spans="1:8">
      <c r="A23" s="11"/>
      <c r="B23" s="11"/>
      <c r="C23" s="11"/>
      <c r="D23" s="11"/>
      <c r="E23" s="11"/>
      <c r="F23" s="11"/>
      <c r="G23" s="11"/>
      <c r="H23" s="11"/>
    </row>
    <row r="24" spans="1:8">
      <c r="A24" s="11"/>
      <c r="B24" s="11"/>
      <c r="C24" s="11"/>
      <c r="D24" s="11"/>
      <c r="E24" s="11"/>
      <c r="F24" s="11"/>
      <c r="G24" s="11"/>
      <c r="H24" s="11"/>
    </row>
    <row r="25" spans="1:8">
      <c r="A25" s="11"/>
      <c r="B25" s="11"/>
      <c r="C25" s="11"/>
      <c r="D25" s="11"/>
      <c r="E25" s="11"/>
      <c r="F25" s="11"/>
      <c r="G25" s="11"/>
      <c r="H25" s="11"/>
    </row>
    <row r="26" spans="1:8">
      <c r="A26" s="11"/>
      <c r="B26" s="11"/>
      <c r="C26" s="11"/>
      <c r="D26" s="11"/>
      <c r="E26" s="11"/>
      <c r="F26" s="11"/>
      <c r="G26" s="11"/>
      <c r="H26" s="11"/>
    </row>
    <row r="27" spans="1:8">
      <c r="A27" s="11"/>
      <c r="B27" s="11"/>
      <c r="C27" s="11"/>
      <c r="D27" s="11"/>
      <c r="E27" s="11"/>
      <c r="F27" s="11"/>
      <c r="G27" s="11"/>
      <c r="H27" s="11"/>
    </row>
    <row r="28" spans="1:8">
      <c r="A28" s="11"/>
      <c r="B28" s="11"/>
      <c r="C28" s="11"/>
      <c r="D28" s="11"/>
      <c r="E28" s="11"/>
      <c r="F28" s="11"/>
      <c r="G28" s="11"/>
      <c r="H28" s="11"/>
    </row>
    <row r="29" spans="1:8">
      <c r="A29" s="11"/>
      <c r="B29" s="11"/>
      <c r="C29" s="11"/>
      <c r="D29" s="11"/>
      <c r="E29" s="11"/>
      <c r="F29" s="11"/>
      <c r="G29" s="11"/>
      <c r="H29" s="11"/>
    </row>
  </sheetData>
  <mergeCells count="8">
    <mergeCell ref="A1:H1"/>
    <mergeCell ref="D3:H3"/>
    <mergeCell ref="D4:E4"/>
    <mergeCell ref="F4:G4"/>
    <mergeCell ref="A3:A5"/>
    <mergeCell ref="B3:B5"/>
    <mergeCell ref="C3:C5"/>
    <mergeCell ref="H4:H5"/>
  </mergeCells>
  <pageMargins left="0.7" right="0.7" top="0.75" bottom="0.75" header="0.3" footer="0.3"/>
  <pageSetup paperSize="9" orientation="portrait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zoomScale="80" zoomScaleNormal="80" topLeftCell="A18" workbookViewId="0">
      <selection activeCell="G19" sqref="G19"/>
    </sheetView>
  </sheetViews>
  <sheetFormatPr defaultColWidth="9" defaultRowHeight="14.5"/>
  <cols>
    <col min="1" max="1" width="5.81818181818182" customWidth="1"/>
    <col min="2" max="2" width="18.5454545454545" customWidth="1"/>
    <col min="3" max="3" width="14.7272727272727" customWidth="1"/>
    <col min="4" max="4" width="17.5454545454545" customWidth="1"/>
    <col min="5" max="5" width="14.8181818181818" customWidth="1"/>
    <col min="6" max="6" width="12.8181818181818" customWidth="1"/>
    <col min="8" max="8" width="27.8181818181818" customWidth="1"/>
    <col min="9" max="10" width="15" customWidth="1"/>
    <col min="11" max="14" width="10.2727272727273" customWidth="1"/>
  </cols>
  <sheetData>
    <row r="1" ht="65.25" customHeight="1" spans="1:6">
      <c r="A1" s="53" t="s">
        <v>663</v>
      </c>
      <c r="B1" s="53"/>
      <c r="C1" s="53"/>
      <c r="D1" s="53"/>
      <c r="E1" s="53"/>
      <c r="F1" s="53"/>
    </row>
    <row r="2" ht="15.25" spans="1:6">
      <c r="A2" s="54" t="s">
        <v>22</v>
      </c>
      <c r="B2" s="55" t="s">
        <v>664</v>
      </c>
      <c r="C2" s="56" t="s">
        <v>665</v>
      </c>
      <c r="D2" s="57"/>
      <c r="E2" s="57"/>
      <c r="F2" s="58"/>
    </row>
    <row r="3" ht="45.75" customHeight="1" spans="1:14">
      <c r="A3" s="59"/>
      <c r="B3" s="60" t="s">
        <v>666</v>
      </c>
      <c r="C3" s="60" t="s">
        <v>250</v>
      </c>
      <c r="D3" s="60" t="s">
        <v>251</v>
      </c>
      <c r="E3" s="60" t="s">
        <v>667</v>
      </c>
      <c r="F3" s="60" t="s">
        <v>668</v>
      </c>
      <c r="I3" s="77" t="s">
        <v>62</v>
      </c>
      <c r="J3" s="77"/>
      <c r="K3" s="40" t="s">
        <v>63</v>
      </c>
      <c r="L3" s="40"/>
      <c r="M3" s="40" t="s">
        <v>47</v>
      </c>
      <c r="N3" s="40"/>
    </row>
    <row r="4" ht="15.25" spans="1:14">
      <c r="A4" s="59">
        <v>1</v>
      </c>
      <c r="B4" s="60" t="s">
        <v>669</v>
      </c>
      <c r="C4" s="61">
        <v>5496</v>
      </c>
      <c r="D4" s="61">
        <v>5202</v>
      </c>
      <c r="E4" s="61">
        <v>10698</v>
      </c>
      <c r="F4" s="62">
        <v>105.65</v>
      </c>
      <c r="H4" t="s">
        <v>670</v>
      </c>
      <c r="I4" s="51">
        <f>SUM(C4:C6)</f>
        <v>15707</v>
      </c>
      <c r="J4" s="78">
        <f>I4/M8*100</f>
        <v>12.84185396244</v>
      </c>
      <c r="K4">
        <f>SUM(D4:D6)</f>
        <v>14939</v>
      </c>
      <c r="L4" s="79">
        <f>K4/M8*100</f>
        <v>12.2139464152856</v>
      </c>
      <c r="M4" s="80">
        <f>I4+K4</f>
        <v>30646</v>
      </c>
      <c r="N4" s="79">
        <f>M4/M8*100</f>
        <v>25.0558003777256</v>
      </c>
    </row>
    <row r="5" ht="15.25" spans="1:17">
      <c r="A5" s="59">
        <v>2</v>
      </c>
      <c r="B5" s="60" t="s">
        <v>671</v>
      </c>
      <c r="C5" s="61">
        <v>5069</v>
      </c>
      <c r="D5" s="61">
        <v>4888</v>
      </c>
      <c r="E5" s="61">
        <v>9957</v>
      </c>
      <c r="F5" s="62">
        <v>103.7</v>
      </c>
      <c r="H5" t="s">
        <v>672</v>
      </c>
      <c r="I5" s="52"/>
      <c r="J5" s="81"/>
      <c r="K5">
        <f>SUM(D7:D13)</f>
        <v>32845</v>
      </c>
      <c r="L5" s="79"/>
      <c r="M5" s="80"/>
      <c r="N5" s="79"/>
      <c r="O5" t="s">
        <v>673</v>
      </c>
      <c r="Q5">
        <f>K5/E20*100</f>
        <v>26.8536762842263</v>
      </c>
    </row>
    <row r="6" ht="15.25" spans="1:17">
      <c r="A6" s="59">
        <v>3</v>
      </c>
      <c r="B6" s="60" t="s">
        <v>674</v>
      </c>
      <c r="C6" s="61">
        <v>5142</v>
      </c>
      <c r="D6" s="61">
        <v>4849</v>
      </c>
      <c r="E6" s="61">
        <v>9991</v>
      </c>
      <c r="F6" s="62">
        <v>106.04</v>
      </c>
      <c r="H6" t="s">
        <v>675</v>
      </c>
      <c r="I6" s="52">
        <f>SUM(C7:C16)</f>
        <v>41937</v>
      </c>
      <c r="J6" s="82">
        <f>I6/M6*100</f>
        <v>50.1506780512305</v>
      </c>
      <c r="K6">
        <f>SUM(D7:D16)</f>
        <v>41685</v>
      </c>
      <c r="L6" s="79">
        <f>K6/M6*100</f>
        <v>49.8493219487695</v>
      </c>
      <c r="M6" s="80">
        <f>I6+K6</f>
        <v>83622</v>
      </c>
      <c r="N6" s="79">
        <f>M6/M8*100</f>
        <v>68.3683397241458</v>
      </c>
      <c r="O6" t="s">
        <v>676</v>
      </c>
      <c r="Q6">
        <f>K6/E20*100</f>
        <v>34.0811537801179</v>
      </c>
    </row>
    <row r="7" ht="15.25" spans="1:14">
      <c r="A7" s="59">
        <v>4</v>
      </c>
      <c r="B7" s="60" t="s">
        <v>677</v>
      </c>
      <c r="C7" s="61">
        <v>5062</v>
      </c>
      <c r="D7" s="61">
        <v>4792</v>
      </c>
      <c r="E7" s="61">
        <v>9854</v>
      </c>
      <c r="F7" s="62">
        <v>105.63</v>
      </c>
      <c r="H7" t="s">
        <v>678</v>
      </c>
      <c r="I7" s="52">
        <f>SUM(C17:C19)</f>
        <v>3554</v>
      </c>
      <c r="J7" s="82">
        <f>I7/M8*100</f>
        <v>2.90570758149308</v>
      </c>
      <c r="K7">
        <f>SUM(D17:D19)</f>
        <v>4489</v>
      </c>
      <c r="L7" s="79">
        <f>K7/M8*100</f>
        <v>3.67015231663546</v>
      </c>
      <c r="M7" s="80">
        <f>I7+K7</f>
        <v>8043</v>
      </c>
      <c r="N7" s="79">
        <f>M7/M8*100</f>
        <v>6.57585989812854</v>
      </c>
    </row>
    <row r="8" ht="15.25" spans="1:13">
      <c r="A8" s="59">
        <v>5</v>
      </c>
      <c r="B8" s="60" t="s">
        <v>679</v>
      </c>
      <c r="C8" s="61">
        <v>5024</v>
      </c>
      <c r="D8" s="61">
        <v>5131</v>
      </c>
      <c r="E8" s="61">
        <v>10155</v>
      </c>
      <c r="F8" s="62">
        <v>97.91</v>
      </c>
      <c r="I8" s="52">
        <f>SUM(I4:I7)</f>
        <v>61198</v>
      </c>
      <c r="J8" s="52"/>
      <c r="K8">
        <f>K4+K6+K7</f>
        <v>61113</v>
      </c>
      <c r="M8" s="80">
        <f>SUM(M4:M7)</f>
        <v>122311</v>
      </c>
    </row>
    <row r="9" ht="15.25" spans="1:14">
      <c r="A9" s="59">
        <v>6</v>
      </c>
      <c r="B9" s="60" t="s">
        <v>680</v>
      </c>
      <c r="C9" s="61">
        <v>5393</v>
      </c>
      <c r="D9" s="61">
        <v>5384</v>
      </c>
      <c r="E9" s="61">
        <v>10777</v>
      </c>
      <c r="F9" s="62">
        <v>100.17</v>
      </c>
      <c r="H9" t="s">
        <v>681</v>
      </c>
      <c r="I9" s="52">
        <f>I4+I7</f>
        <v>19261</v>
      </c>
      <c r="J9" s="52">
        <f>I9/M8*100</f>
        <v>15.7475615439331</v>
      </c>
      <c r="K9">
        <f>K4+K7</f>
        <v>19428</v>
      </c>
      <c r="L9">
        <f>K9/M8*100</f>
        <v>15.8840987319211</v>
      </c>
      <c r="M9" s="80">
        <f>M4+M7</f>
        <v>38689</v>
      </c>
      <c r="N9">
        <f>M9/M8*100</f>
        <v>31.6316602758542</v>
      </c>
    </row>
    <row r="10" ht="15.25" spans="1:10">
      <c r="A10" s="59">
        <v>7</v>
      </c>
      <c r="B10" s="60" t="s">
        <v>682</v>
      </c>
      <c r="C10" s="61">
        <v>5042</v>
      </c>
      <c r="D10" s="61">
        <v>4967</v>
      </c>
      <c r="E10" s="61">
        <v>10009</v>
      </c>
      <c r="F10" s="62">
        <v>101.51</v>
      </c>
      <c r="I10" s="52"/>
      <c r="J10" s="52"/>
    </row>
    <row r="11" ht="15.25" spans="1:11">
      <c r="A11" s="59">
        <v>8</v>
      </c>
      <c r="B11" s="60" t="s">
        <v>683</v>
      </c>
      <c r="C11" s="61">
        <v>4558</v>
      </c>
      <c r="D11" s="61">
        <v>4506</v>
      </c>
      <c r="E11" s="61">
        <v>9064</v>
      </c>
      <c r="F11" s="62">
        <v>101.15</v>
      </c>
      <c r="I11" t="s">
        <v>62</v>
      </c>
      <c r="J11" s="52" t="s">
        <v>63</v>
      </c>
      <c r="K11" t="s">
        <v>684</v>
      </c>
    </row>
    <row r="12" ht="15.25" spans="1:11">
      <c r="A12" s="59">
        <v>9</v>
      </c>
      <c r="B12" s="60" t="s">
        <v>685</v>
      </c>
      <c r="C12" s="61">
        <v>4178</v>
      </c>
      <c r="D12" s="61">
        <v>4102</v>
      </c>
      <c r="E12" s="61">
        <v>8280</v>
      </c>
      <c r="F12" s="62">
        <v>101.85</v>
      </c>
      <c r="H12" t="s">
        <v>686</v>
      </c>
      <c r="I12" s="52">
        <v>13.61</v>
      </c>
      <c r="J12" s="52">
        <v>13.38</v>
      </c>
      <c r="K12">
        <v>26.98</v>
      </c>
    </row>
    <row r="13" ht="15.25" spans="1:11">
      <c r="A13" s="59">
        <v>10</v>
      </c>
      <c r="B13" s="60" t="s">
        <v>687</v>
      </c>
      <c r="C13" s="61">
        <v>3965</v>
      </c>
      <c r="D13" s="61">
        <v>3963</v>
      </c>
      <c r="E13" s="61">
        <v>7928</v>
      </c>
      <c r="F13" s="62">
        <v>100.05</v>
      </c>
      <c r="H13" t="s">
        <v>688</v>
      </c>
      <c r="I13" s="52">
        <v>2.18</v>
      </c>
      <c r="J13" s="52">
        <v>2.82</v>
      </c>
      <c r="K13">
        <v>5</v>
      </c>
    </row>
    <row r="14" ht="15.25" spans="1:11">
      <c r="A14" s="59">
        <v>11</v>
      </c>
      <c r="B14" s="60" t="s">
        <v>689</v>
      </c>
      <c r="C14" s="61">
        <v>3387</v>
      </c>
      <c r="D14" s="61">
        <v>3538</v>
      </c>
      <c r="E14" s="61">
        <v>6925</v>
      </c>
      <c r="F14" s="62">
        <v>95.73</v>
      </c>
      <c r="H14" t="s">
        <v>690</v>
      </c>
      <c r="I14" s="52">
        <v>15.79</v>
      </c>
      <c r="J14" s="52">
        <v>16.2</v>
      </c>
      <c r="K14">
        <v>31.99</v>
      </c>
    </row>
    <row r="15" ht="15.25" spans="1:10">
      <c r="A15" s="59">
        <v>12</v>
      </c>
      <c r="B15" s="60" t="s">
        <v>691</v>
      </c>
      <c r="C15" s="61">
        <v>3024</v>
      </c>
      <c r="D15" s="61">
        <v>2985</v>
      </c>
      <c r="E15" s="61">
        <v>6009</v>
      </c>
      <c r="F15" s="62">
        <v>101.31</v>
      </c>
      <c r="I15" s="52"/>
      <c r="J15" s="52"/>
    </row>
    <row r="16" ht="15.25" spans="1:10">
      <c r="A16" s="59">
        <v>13</v>
      </c>
      <c r="B16" s="60" t="s">
        <v>692</v>
      </c>
      <c r="C16" s="61">
        <v>2304</v>
      </c>
      <c r="D16" s="61">
        <v>2317</v>
      </c>
      <c r="E16" s="61">
        <v>4621</v>
      </c>
      <c r="F16" s="62">
        <v>99.44</v>
      </c>
      <c r="I16" s="52"/>
      <c r="J16" s="52"/>
    </row>
    <row r="17" ht="15.25" spans="1:10">
      <c r="A17" s="59">
        <v>14</v>
      </c>
      <c r="B17" s="60" t="s">
        <v>693</v>
      </c>
      <c r="C17" s="61">
        <v>1627</v>
      </c>
      <c r="D17" s="61">
        <v>1754</v>
      </c>
      <c r="E17" s="61">
        <v>3381</v>
      </c>
      <c r="F17" s="62">
        <v>92.76</v>
      </c>
      <c r="I17" s="52"/>
      <c r="J17" s="52"/>
    </row>
    <row r="18" ht="15.25" spans="1:10">
      <c r="A18" s="59">
        <v>15</v>
      </c>
      <c r="B18" s="60" t="s">
        <v>694</v>
      </c>
      <c r="C18" s="62">
        <v>962</v>
      </c>
      <c r="D18" s="61">
        <v>1220</v>
      </c>
      <c r="E18" s="61">
        <v>2182</v>
      </c>
      <c r="F18" s="62">
        <v>78.85</v>
      </c>
      <c r="I18" s="52"/>
      <c r="J18" s="52"/>
    </row>
    <row r="19" ht="15.25" spans="1:10">
      <c r="A19" s="59">
        <v>16</v>
      </c>
      <c r="B19" s="60" t="s">
        <v>695</v>
      </c>
      <c r="C19" s="62">
        <v>965</v>
      </c>
      <c r="D19" s="61">
        <v>1515</v>
      </c>
      <c r="E19" s="61">
        <v>2480</v>
      </c>
      <c r="F19" s="62">
        <v>63.7</v>
      </c>
      <c r="I19" s="52"/>
      <c r="J19" s="52"/>
    </row>
    <row r="20" ht="15.25" spans="1:10">
      <c r="A20" s="63" t="s">
        <v>19</v>
      </c>
      <c r="B20" s="64"/>
      <c r="C20" s="65">
        <v>61198</v>
      </c>
      <c r="D20" s="65">
        <v>61113</v>
      </c>
      <c r="E20" s="65">
        <v>122311</v>
      </c>
      <c r="F20" s="66" t="s">
        <v>696</v>
      </c>
      <c r="I20" s="52"/>
      <c r="J20" s="52"/>
    </row>
    <row r="21" spans="1:10">
      <c r="A21" s="67" t="s">
        <v>697</v>
      </c>
      <c r="B21" s="68"/>
      <c r="C21" s="68"/>
      <c r="D21" s="69"/>
      <c r="E21" s="70"/>
      <c r="F21" s="71"/>
      <c r="I21" s="52"/>
      <c r="J21" s="52"/>
    </row>
    <row r="22" ht="15.25" spans="1:10">
      <c r="A22" s="72" t="s">
        <v>698</v>
      </c>
      <c r="B22" s="73"/>
      <c r="C22" s="73"/>
      <c r="D22" s="74"/>
      <c r="E22" s="75"/>
      <c r="F22" s="76"/>
      <c r="I22" s="52"/>
      <c r="J22" s="52"/>
    </row>
    <row r="23" spans="9:10">
      <c r="I23" s="52"/>
      <c r="J23" s="52"/>
    </row>
    <row r="37" spans="8:9">
      <c r="H37" t="s">
        <v>62</v>
      </c>
      <c r="I37" t="s">
        <v>63</v>
      </c>
    </row>
    <row r="38" spans="8:9">
      <c r="H38">
        <v>48.2</v>
      </c>
      <c r="I38">
        <v>51.8</v>
      </c>
    </row>
  </sheetData>
  <mergeCells count="8">
    <mergeCell ref="A1:F1"/>
    <mergeCell ref="C2:F2"/>
    <mergeCell ref="A20:B20"/>
    <mergeCell ref="A21:D21"/>
    <mergeCell ref="A22:D22"/>
    <mergeCell ref="A2:A3"/>
    <mergeCell ref="E21:E22"/>
    <mergeCell ref="F21:F22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40"/>
  <sheetViews>
    <sheetView topLeftCell="A63" workbookViewId="0">
      <selection activeCell="L31" sqref="L31"/>
    </sheetView>
  </sheetViews>
  <sheetFormatPr defaultColWidth="9" defaultRowHeight="14.5"/>
  <cols>
    <col min="1" max="1" width="4.72727272727273" customWidth="1"/>
    <col min="2" max="2" width="12.2727272727273" customWidth="1"/>
    <col min="3" max="3" width="10.5454545454545" customWidth="1"/>
    <col min="4" max="4" width="12.2727272727273" customWidth="1"/>
    <col min="5" max="5" width="11.5454545454545" customWidth="1"/>
    <col min="6" max="6" width="10.2727272727273" customWidth="1"/>
    <col min="7" max="7" width="9.54545454545454" customWidth="1"/>
    <col min="8" max="8" width="8.45454545454546" customWidth="1"/>
    <col min="9" max="9" width="9.54545454545454" customWidth="1"/>
    <col min="10" max="10" width="1.27272727272727" customWidth="1"/>
    <col min="11" max="11" width="4.45454545454545" customWidth="1"/>
    <col min="12" max="12" width="6" customWidth="1"/>
    <col min="13" max="13" width="7.18181818181818" customWidth="1"/>
    <col min="14" max="14" width="3.54545454545455" customWidth="1"/>
    <col min="16" max="16" width="6" customWidth="1"/>
    <col min="17" max="17" width="9.18181818181818" hidden="1" customWidth="1"/>
    <col min="18" max="18" width="9.27272727272727" customWidth="1"/>
    <col min="19" max="19" width="8.81818181818182" customWidth="1"/>
    <col min="20" max="20" width="4" hidden="1" customWidth="1"/>
  </cols>
  <sheetData>
    <row r="2" ht="37.5" customHeight="1" spans="1:19">
      <c r="A2" s="392">
        <v>4</v>
      </c>
      <c r="B2" s="459" t="s">
        <v>129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</row>
    <row r="4" ht="15.5" spans="1:20">
      <c r="A4" s="297" t="s">
        <v>130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</row>
    <row r="5" spans="1:20">
      <c r="A5" s="9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90"/>
      <c r="R5" s="19"/>
      <c r="S5" s="19"/>
      <c r="T5" s="19"/>
    </row>
    <row r="6" spans="1:20">
      <c r="A6" s="20" t="s">
        <v>1</v>
      </c>
      <c r="B6" s="20" t="s">
        <v>23</v>
      </c>
      <c r="C6" s="20"/>
      <c r="D6" s="20"/>
      <c r="E6" s="20" t="s">
        <v>131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36.75" customHeight="1" spans="1:20">
      <c r="A7" s="20"/>
      <c r="B7" s="20"/>
      <c r="C7" s="20"/>
      <c r="D7" s="20"/>
      <c r="E7" s="93" t="s">
        <v>132</v>
      </c>
      <c r="F7" s="93"/>
      <c r="G7" s="93" t="s">
        <v>133</v>
      </c>
      <c r="H7" s="93"/>
      <c r="I7" s="93" t="s">
        <v>134</v>
      </c>
      <c r="J7" s="93"/>
      <c r="K7" s="93" t="s">
        <v>135</v>
      </c>
      <c r="L7" s="93"/>
      <c r="M7" s="93" t="s">
        <v>136</v>
      </c>
      <c r="N7" s="93"/>
      <c r="O7" s="456" t="s">
        <v>137</v>
      </c>
      <c r="P7" s="457"/>
      <c r="Q7" s="93" t="s">
        <v>138</v>
      </c>
      <c r="R7" s="93"/>
      <c r="S7" s="93" t="s">
        <v>139</v>
      </c>
      <c r="T7" s="93"/>
    </row>
    <row r="8" spans="1:20">
      <c r="A8" s="20">
        <v>1</v>
      </c>
      <c r="B8" s="20" t="s">
        <v>15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>
      <c r="A9" s="20">
        <v>2</v>
      </c>
      <c r="B9" s="20" t="s">
        <v>16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>
      <c r="A10" s="20">
        <v>3</v>
      </c>
      <c r="B10" s="20" t="s">
        <v>17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0"/>
      <c r="B11" s="20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>
      <c r="A12" s="110" t="s">
        <v>140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4" ht="15.75" customHeight="1" spans="1:20">
      <c r="A14" s="392">
        <v>5</v>
      </c>
      <c r="B14" s="459" t="s">
        <v>141</v>
      </c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  <c r="Q14" s="460"/>
      <c r="R14" s="460"/>
      <c r="S14" s="460"/>
      <c r="T14" s="460"/>
    </row>
    <row r="16" spans="1:9">
      <c r="A16" s="415" t="s">
        <v>142</v>
      </c>
      <c r="B16" s="415"/>
      <c r="C16" s="415"/>
      <c r="D16" s="415"/>
      <c r="E16" s="415"/>
      <c r="F16" s="415"/>
      <c r="G16" s="415"/>
      <c r="H16" s="415"/>
      <c r="I16" s="415"/>
    </row>
    <row r="17" spans="1:9">
      <c r="A17" s="415" t="s">
        <v>143</v>
      </c>
      <c r="B17" s="415"/>
      <c r="C17" s="415"/>
      <c r="D17" s="415"/>
      <c r="E17" s="415"/>
      <c r="F17" s="415"/>
      <c r="G17" s="415"/>
      <c r="H17" s="415"/>
      <c r="I17" s="415"/>
    </row>
    <row r="18" spans="1:9">
      <c r="A18" s="241"/>
      <c r="C18" s="1"/>
      <c r="D18" s="1"/>
      <c r="E18" s="1"/>
      <c r="F18" s="1"/>
      <c r="G18" s="1"/>
      <c r="H18" s="1"/>
      <c r="I18" s="1"/>
    </row>
    <row r="19" spans="1:9">
      <c r="A19" s="398" t="s">
        <v>38</v>
      </c>
      <c r="B19" s="398" t="s">
        <v>39</v>
      </c>
      <c r="C19" s="398" t="s">
        <v>144</v>
      </c>
      <c r="D19" s="398" t="s">
        <v>145</v>
      </c>
      <c r="E19" s="398"/>
      <c r="F19" s="398" t="s">
        <v>146</v>
      </c>
      <c r="G19" s="398"/>
      <c r="H19" s="398" t="s">
        <v>147</v>
      </c>
      <c r="I19" s="398"/>
    </row>
    <row r="20" ht="26" spans="1:9">
      <c r="A20" s="398"/>
      <c r="B20" s="398"/>
      <c r="C20" s="398"/>
      <c r="D20" s="398" t="s">
        <v>47</v>
      </c>
      <c r="E20" s="398" t="s">
        <v>31</v>
      </c>
      <c r="F20" s="398" t="s">
        <v>47</v>
      </c>
      <c r="G20" s="398" t="s">
        <v>31</v>
      </c>
      <c r="H20" s="398" t="s">
        <v>47</v>
      </c>
      <c r="I20" s="398" t="s">
        <v>148</v>
      </c>
    </row>
    <row r="21" ht="26.25" customHeight="1" spans="1:9">
      <c r="A21" s="398">
        <v>1</v>
      </c>
      <c r="B21" s="399" t="s">
        <v>149</v>
      </c>
      <c r="C21" s="398"/>
      <c r="D21" s="398"/>
      <c r="E21" s="417"/>
      <c r="F21" s="398"/>
      <c r="G21" s="417"/>
      <c r="H21" s="398"/>
      <c r="I21" s="398"/>
    </row>
    <row r="22" ht="30.75" customHeight="1" spans="1:9">
      <c r="A22" s="398">
        <v>2</v>
      </c>
      <c r="B22" s="399" t="s">
        <v>150</v>
      </c>
      <c r="C22" s="398"/>
      <c r="D22" s="398"/>
      <c r="E22" s="417"/>
      <c r="F22" s="398"/>
      <c r="G22" s="417"/>
      <c r="H22" s="398"/>
      <c r="I22" s="398"/>
    </row>
    <row r="23" ht="26" spans="1:9">
      <c r="A23" s="398">
        <v>3</v>
      </c>
      <c r="B23" s="399" t="s">
        <v>34</v>
      </c>
      <c r="C23" s="398"/>
      <c r="D23" s="398"/>
      <c r="E23" s="417"/>
      <c r="F23" s="398"/>
      <c r="G23" s="417"/>
      <c r="H23" s="398"/>
      <c r="I23" s="398"/>
    </row>
    <row r="24" spans="1:9">
      <c r="A24" s="398"/>
      <c r="B24" s="410" t="s">
        <v>102</v>
      </c>
      <c r="C24" s="411"/>
      <c r="D24" s="410"/>
      <c r="E24" s="464"/>
      <c r="F24" s="410"/>
      <c r="G24" s="464"/>
      <c r="H24" s="411"/>
      <c r="I24" s="411"/>
    </row>
    <row r="25" spans="1:9">
      <c r="A25" s="410"/>
      <c r="B25" s="465"/>
      <c r="C25" s="466"/>
      <c r="D25" s="466"/>
      <c r="E25" s="466"/>
      <c r="F25" s="466"/>
      <c r="G25" s="466"/>
      <c r="H25" s="466"/>
      <c r="I25" s="466"/>
    </row>
    <row r="26" spans="1:9">
      <c r="A26" s="412" t="s">
        <v>151</v>
      </c>
      <c r="B26" s="205"/>
      <c r="C26" s="17"/>
      <c r="D26" s="17"/>
      <c r="E26" s="17"/>
      <c r="F26" s="17"/>
      <c r="G26" s="17"/>
      <c r="H26" s="17"/>
      <c r="I26" s="17"/>
    </row>
    <row r="30" spans="1:6">
      <c r="A30" s="415" t="s">
        <v>152</v>
      </c>
      <c r="B30" s="415"/>
      <c r="C30" s="415"/>
      <c r="D30" s="415"/>
      <c r="E30" s="415"/>
      <c r="F30" s="415"/>
    </row>
    <row r="31" spans="1:6">
      <c r="A31" s="415" t="s">
        <v>143</v>
      </c>
      <c r="B31" s="415"/>
      <c r="C31" s="415"/>
      <c r="D31" s="415"/>
      <c r="E31" s="415"/>
      <c r="F31" s="415"/>
    </row>
    <row r="32" spans="1:6">
      <c r="A32" s="241"/>
      <c r="C32" s="1"/>
      <c r="D32" s="1"/>
      <c r="E32" s="1"/>
      <c r="F32" s="1"/>
    </row>
    <row r="33" spans="1:6">
      <c r="A33" s="398" t="s">
        <v>38</v>
      </c>
      <c r="B33" s="398" t="s">
        <v>39</v>
      </c>
      <c r="C33" s="398" t="s">
        <v>144</v>
      </c>
      <c r="D33" s="461" t="s">
        <v>153</v>
      </c>
      <c r="E33" s="462"/>
      <c r="F33" s="134"/>
    </row>
    <row r="34" spans="1:6">
      <c r="A34" s="398"/>
      <c r="B34" s="398"/>
      <c r="C34" s="398"/>
      <c r="D34" s="398" t="s">
        <v>154</v>
      </c>
      <c r="E34" s="398" t="s">
        <v>155</v>
      </c>
      <c r="F34" s="398" t="s">
        <v>156</v>
      </c>
    </row>
    <row r="35" spans="1:6">
      <c r="A35" s="398">
        <v>1</v>
      </c>
      <c r="B35" t="s">
        <v>16</v>
      </c>
      <c r="C35" s="398"/>
      <c r="D35" s="398"/>
      <c r="E35" s="398"/>
      <c r="F35" s="398"/>
    </row>
    <row r="36" ht="26" spans="1:6">
      <c r="A36" s="398">
        <v>2</v>
      </c>
      <c r="B36" s="399" t="s">
        <v>150</v>
      </c>
      <c r="C36" s="398"/>
      <c r="D36" s="398"/>
      <c r="E36" s="398"/>
      <c r="F36" s="398"/>
    </row>
    <row r="37" ht="26" spans="1:6">
      <c r="A37" s="398">
        <v>3</v>
      </c>
      <c r="B37" s="399" t="s">
        <v>34</v>
      </c>
      <c r="C37" s="398"/>
      <c r="D37" s="398"/>
      <c r="E37" s="398"/>
      <c r="F37" s="398"/>
    </row>
    <row r="38" spans="1:6">
      <c r="A38" s="398"/>
      <c r="B38" s="399" t="s">
        <v>157</v>
      </c>
      <c r="C38" s="398"/>
      <c r="D38" s="398"/>
      <c r="E38" s="398"/>
      <c r="F38" s="398"/>
    </row>
    <row r="39" spans="1:6">
      <c r="A39" s="410"/>
      <c r="B39" s="411"/>
      <c r="C39" s="410"/>
      <c r="D39" s="410"/>
      <c r="E39" s="410"/>
      <c r="F39" s="410"/>
    </row>
    <row r="40" spans="1:6">
      <c r="A40" s="412" t="s">
        <v>151</v>
      </c>
      <c r="B40" s="205"/>
      <c r="C40" s="17"/>
      <c r="D40" s="17"/>
      <c r="E40" s="17"/>
      <c r="F40" s="17"/>
    </row>
  </sheetData>
  <mergeCells count="72">
    <mergeCell ref="B2:S2"/>
    <mergeCell ref="A4:T4"/>
    <mergeCell ref="E6:T6"/>
    <mergeCell ref="E7:F7"/>
    <mergeCell ref="G7:H7"/>
    <mergeCell ref="I7:J7"/>
    <mergeCell ref="K7:L7"/>
    <mergeCell ref="M7:N7"/>
    <mergeCell ref="O7:P7"/>
    <mergeCell ref="Q7:R7"/>
    <mergeCell ref="S7:T7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B9:D9"/>
    <mergeCell ref="E9:F9"/>
    <mergeCell ref="G9:H9"/>
    <mergeCell ref="I9:J9"/>
    <mergeCell ref="K9:L9"/>
    <mergeCell ref="M9:N9"/>
    <mergeCell ref="O9:P9"/>
    <mergeCell ref="Q9:R9"/>
    <mergeCell ref="S9:T9"/>
    <mergeCell ref="B10:D10"/>
    <mergeCell ref="E10:F10"/>
    <mergeCell ref="G10:H10"/>
    <mergeCell ref="I10:J10"/>
    <mergeCell ref="K10:L10"/>
    <mergeCell ref="M10:N10"/>
    <mergeCell ref="O10:P10"/>
    <mergeCell ref="Q10:R10"/>
    <mergeCell ref="S10:T10"/>
    <mergeCell ref="B11:D11"/>
    <mergeCell ref="E11:F11"/>
    <mergeCell ref="G11:H11"/>
    <mergeCell ref="I11:J11"/>
    <mergeCell ref="K11:L11"/>
    <mergeCell ref="M11:N11"/>
    <mergeCell ref="O11:P11"/>
    <mergeCell ref="Q11:R11"/>
    <mergeCell ref="S11:T11"/>
    <mergeCell ref="A12:T12"/>
    <mergeCell ref="B14:T14"/>
    <mergeCell ref="A16:I16"/>
    <mergeCell ref="A17:I17"/>
    <mergeCell ref="D19:E19"/>
    <mergeCell ref="F19:G19"/>
    <mergeCell ref="H19:I19"/>
    <mergeCell ref="A30:F30"/>
    <mergeCell ref="A31:F31"/>
    <mergeCell ref="A6:A7"/>
    <mergeCell ref="A19:A20"/>
    <mergeCell ref="A24:A25"/>
    <mergeCell ref="A33:A34"/>
    <mergeCell ref="A38:A39"/>
    <mergeCell ref="B19:B20"/>
    <mergeCell ref="B24:B25"/>
    <mergeCell ref="B33:B34"/>
    <mergeCell ref="B38:B39"/>
    <mergeCell ref="C19:C20"/>
    <mergeCell ref="C33:C34"/>
    <mergeCell ref="C38:C39"/>
    <mergeCell ref="D38:D39"/>
    <mergeCell ref="E38:E39"/>
    <mergeCell ref="F38:F39"/>
    <mergeCell ref="B6:D7"/>
  </mergeCells>
  <pageMargins left="0.708661417322835" right="0.708661417322835" top="0.748031496062992" bottom="0.748031496062992" header="0.31496062992126" footer="0.31496062992126"/>
  <pageSetup paperSize="13" orientation="landscape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5"/>
  <sheetViews>
    <sheetView tabSelected="1" workbookViewId="0">
      <selection activeCell="L8" sqref="L8"/>
    </sheetView>
  </sheetViews>
  <sheetFormatPr defaultColWidth="9" defaultRowHeight="14.5"/>
  <cols>
    <col min="1" max="1" width="5.18181818181818" customWidth="1"/>
    <col min="2" max="2" width="15" customWidth="1"/>
    <col min="3" max="3" width="12.2727272727273" customWidth="1"/>
    <col min="4" max="4" width="13.5454545454545" customWidth="1"/>
    <col min="5" max="5" width="14.7272727272727" customWidth="1"/>
    <col min="6" max="6" width="12.7272727272727" customWidth="1"/>
    <col min="9" max="9" width="2.72727272727273" customWidth="1"/>
  </cols>
  <sheetData>
    <row r="2" spans="1:1">
      <c r="A2" s="40" t="s">
        <v>699</v>
      </c>
    </row>
    <row r="4" ht="33" customHeight="1" spans="1:6">
      <c r="A4" s="41" t="s">
        <v>22</v>
      </c>
      <c r="B4" s="41" t="s">
        <v>23</v>
      </c>
      <c r="C4" s="42" t="s">
        <v>700</v>
      </c>
      <c r="D4" s="42" t="s">
        <v>701</v>
      </c>
      <c r="E4" s="43" t="s">
        <v>702</v>
      </c>
      <c r="F4" s="20" t="s">
        <v>31</v>
      </c>
    </row>
    <row r="5" ht="15.25" spans="1:6">
      <c r="A5" s="18">
        <v>1</v>
      </c>
      <c r="B5" s="11" t="s">
        <v>48</v>
      </c>
      <c r="C5" s="44">
        <v>41.294</v>
      </c>
      <c r="D5" s="45">
        <v>33937</v>
      </c>
      <c r="E5" s="45">
        <v>32660</v>
      </c>
      <c r="F5" s="46">
        <f>E5/D5*100</f>
        <v>96.2371452986416</v>
      </c>
    </row>
    <row r="6" ht="15.25" spans="1:10">
      <c r="A6" s="18">
        <v>2</v>
      </c>
      <c r="B6" s="11" t="s">
        <v>15</v>
      </c>
      <c r="C6" s="44">
        <v>54.219</v>
      </c>
      <c r="D6" s="45">
        <v>41404</v>
      </c>
      <c r="E6" s="45">
        <v>39799</v>
      </c>
      <c r="F6" s="46">
        <f t="shared" ref="F6:F8" si="0">E6/D6*100</f>
        <v>96.1235629407787</v>
      </c>
      <c r="J6" s="51"/>
    </row>
    <row r="7" ht="15.25" spans="1:6">
      <c r="A7" s="18">
        <v>3</v>
      </c>
      <c r="B7" s="11" t="s">
        <v>17</v>
      </c>
      <c r="C7" s="44">
        <v>26.798</v>
      </c>
      <c r="D7" s="47">
        <v>20854</v>
      </c>
      <c r="E7" s="47">
        <v>20000</v>
      </c>
      <c r="F7" s="46">
        <f t="shared" si="0"/>
        <v>95.9048623765225</v>
      </c>
    </row>
    <row r="8" ht="15.25" spans="1:10">
      <c r="A8" s="18" t="s">
        <v>19</v>
      </c>
      <c r="B8" s="18"/>
      <c r="C8" s="48">
        <v>122.311</v>
      </c>
      <c r="D8" s="49">
        <v>96.195</v>
      </c>
      <c r="E8" s="50">
        <v>92.459</v>
      </c>
      <c r="F8" s="46">
        <f t="shared" si="0"/>
        <v>96.1162222568741</v>
      </c>
      <c r="J8" s="40"/>
    </row>
    <row r="9" spans="10:10">
      <c r="J9" s="51"/>
    </row>
    <row r="10" spans="10:10">
      <c r="J10" s="52"/>
    </row>
    <row r="11" spans="10:10">
      <c r="J11" s="52"/>
    </row>
    <row r="12" spans="10:10">
      <c r="J12" s="52"/>
    </row>
    <row r="13" spans="10:10">
      <c r="J13" s="52"/>
    </row>
    <row r="14" spans="10:10">
      <c r="J14" s="52"/>
    </row>
    <row r="15" spans="10:10">
      <c r="J15" s="52"/>
    </row>
  </sheetData>
  <mergeCells count="1">
    <mergeCell ref="A8:B8"/>
  </mergeCells>
  <pageMargins left="0.7" right="0.7" top="0.75" bottom="0.75" header="0.3" footer="0.3"/>
  <pageSetup paperSize="9" orientation="portrait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L14" sqref="L14"/>
    </sheetView>
  </sheetViews>
  <sheetFormatPr defaultColWidth="9" defaultRowHeight="14.5"/>
  <cols>
    <col min="1" max="1" width="4.27272727272727" customWidth="1"/>
    <col min="2" max="2" width="17.2727272727273" customWidth="1"/>
    <col min="3" max="3" width="9.54545454545454" customWidth="1"/>
    <col min="9" max="9" width="13.7272727272727" customWidth="1"/>
    <col min="10" max="10" width="13.1818181818182" customWidth="1"/>
    <col min="11" max="11" width="9.81818181818182" customWidth="1"/>
  </cols>
  <sheetData>
    <row r="1" spans="1:7">
      <c r="A1" s="31" t="s">
        <v>703</v>
      </c>
      <c r="B1" s="31"/>
      <c r="C1" s="31"/>
      <c r="D1" s="31"/>
      <c r="E1" s="31"/>
      <c r="F1" s="31"/>
      <c r="G1" s="31"/>
    </row>
    <row r="2" spans="1:7">
      <c r="A2" s="31" t="s">
        <v>704</v>
      </c>
      <c r="B2" s="31"/>
      <c r="C2" s="31"/>
      <c r="D2" s="31"/>
      <c r="E2" s="31"/>
      <c r="F2" s="31"/>
      <c r="G2" s="31"/>
    </row>
    <row r="3" spans="1:1">
      <c r="A3" s="32" t="s">
        <v>554</v>
      </c>
    </row>
    <row r="4" ht="22.5" customHeight="1" spans="1:11">
      <c r="A4" s="33" t="s">
        <v>705</v>
      </c>
      <c r="B4" s="33" t="s">
        <v>23</v>
      </c>
      <c r="C4" s="34" t="s">
        <v>706</v>
      </c>
      <c r="D4" s="34"/>
      <c r="E4" s="34"/>
      <c r="F4" s="34" t="s">
        <v>707</v>
      </c>
      <c r="G4" s="34"/>
      <c r="H4" s="34"/>
      <c r="I4" s="39" t="s">
        <v>708</v>
      </c>
      <c r="J4" s="39" t="s">
        <v>709</v>
      </c>
      <c r="K4" s="39" t="s">
        <v>710</v>
      </c>
    </row>
    <row r="5" spans="1:11">
      <c r="A5" s="35"/>
      <c r="B5" s="35"/>
      <c r="C5" s="36" t="s">
        <v>711</v>
      </c>
      <c r="D5" s="37" t="s">
        <v>63</v>
      </c>
      <c r="E5" s="37" t="s">
        <v>49</v>
      </c>
      <c r="F5" s="36" t="s">
        <v>62</v>
      </c>
      <c r="G5" s="37" t="s">
        <v>712</v>
      </c>
      <c r="H5" s="37" t="s">
        <v>49</v>
      </c>
      <c r="I5" s="11"/>
      <c r="J5" s="11"/>
      <c r="K5" s="11"/>
    </row>
    <row r="6" ht="27" customHeight="1" spans="1:11">
      <c r="A6" s="11">
        <v>1</v>
      </c>
      <c r="B6" s="11" t="s">
        <v>713</v>
      </c>
      <c r="C6" s="11"/>
      <c r="D6" s="11"/>
      <c r="E6" s="11"/>
      <c r="F6" s="11"/>
      <c r="G6" s="11"/>
      <c r="H6" s="11"/>
      <c r="I6" s="11"/>
      <c r="J6" s="11"/>
      <c r="K6" s="11"/>
    </row>
    <row r="7" ht="29" spans="1:11">
      <c r="A7" s="11">
        <v>2</v>
      </c>
      <c r="B7" s="38" t="s">
        <v>150</v>
      </c>
      <c r="C7" s="11"/>
      <c r="D7" s="11"/>
      <c r="E7" s="11"/>
      <c r="F7" s="11"/>
      <c r="G7" s="11"/>
      <c r="H7" s="11"/>
      <c r="I7" s="11"/>
      <c r="J7" s="11"/>
      <c r="K7" s="11"/>
    </row>
    <row r="8" ht="29" spans="1:11">
      <c r="A8" s="11">
        <v>3</v>
      </c>
      <c r="B8" s="38" t="s">
        <v>34</v>
      </c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11"/>
      <c r="B9" s="11" t="s">
        <v>186</v>
      </c>
      <c r="C9" s="11"/>
      <c r="D9" s="11"/>
      <c r="E9" s="11"/>
      <c r="F9" s="11"/>
      <c r="G9" s="11"/>
      <c r="H9" s="11"/>
      <c r="I9" s="11"/>
      <c r="J9" s="11"/>
      <c r="K9" s="11"/>
    </row>
  </sheetData>
  <mergeCells count="6">
    <mergeCell ref="A1:G1"/>
    <mergeCell ref="A2:G2"/>
    <mergeCell ref="C4:E4"/>
    <mergeCell ref="F4:H4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1" sqref="H11"/>
    </sheetView>
  </sheetViews>
  <sheetFormatPr defaultColWidth="9" defaultRowHeight="14.5"/>
  <sheetData/>
  <pageMargins left="0.7" right="0.7" top="0.75" bottom="0.75" header="0.3" footer="0.3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C6" sqref="C6:P7"/>
    </sheetView>
  </sheetViews>
  <sheetFormatPr defaultColWidth="9" defaultRowHeight="14.5"/>
  <cols>
    <col min="1" max="1" width="5.45454545454545" customWidth="1"/>
    <col min="2" max="2" width="18.4545454545455" customWidth="1"/>
  </cols>
  <sheetData>
    <row r="1" spans="1:1">
      <c r="A1" t="s">
        <v>714</v>
      </c>
    </row>
    <row r="3" spans="1:16">
      <c r="A3" s="11" t="s">
        <v>38</v>
      </c>
      <c r="B3" s="11" t="s">
        <v>715</v>
      </c>
      <c r="C3" s="5" t="s">
        <v>716</v>
      </c>
      <c r="D3" s="7"/>
      <c r="E3" s="5" t="s">
        <v>717</v>
      </c>
      <c r="F3" s="7"/>
      <c r="G3" s="5" t="s">
        <v>718</v>
      </c>
      <c r="H3" s="7"/>
      <c r="I3" s="5" t="s">
        <v>719</v>
      </c>
      <c r="J3" s="7"/>
      <c r="K3" s="5" t="s">
        <v>720</v>
      </c>
      <c r="L3" s="7"/>
      <c r="M3" s="5" t="s">
        <v>721</v>
      </c>
      <c r="N3" s="7"/>
      <c r="O3" s="5" t="s">
        <v>227</v>
      </c>
      <c r="P3" s="7"/>
    </row>
    <row r="4" spans="1:16">
      <c r="A4" s="11"/>
      <c r="B4" s="11"/>
      <c r="C4" s="18" t="s">
        <v>12</v>
      </c>
      <c r="D4" s="18" t="s">
        <v>13</v>
      </c>
      <c r="E4" s="18" t="s">
        <v>12</v>
      </c>
      <c r="F4" s="18" t="s">
        <v>13</v>
      </c>
      <c r="G4" s="18" t="s">
        <v>12</v>
      </c>
      <c r="H4" s="18" t="s">
        <v>13</v>
      </c>
      <c r="I4" s="18" t="s">
        <v>12</v>
      </c>
      <c r="J4" s="18" t="s">
        <v>13</v>
      </c>
      <c r="K4" s="18" t="s">
        <v>12</v>
      </c>
      <c r="L4" s="18" t="s">
        <v>13</v>
      </c>
      <c r="M4" s="18" t="s">
        <v>12</v>
      </c>
      <c r="N4" s="18" t="s">
        <v>13</v>
      </c>
      <c r="O4" s="18" t="s">
        <v>12</v>
      </c>
      <c r="P4" s="11" t="s">
        <v>13</v>
      </c>
    </row>
    <row r="5" spans="1:16">
      <c r="A5" s="11">
        <v>1</v>
      </c>
      <c r="B5" s="11" t="s">
        <v>722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>
      <c r="A6" s="11">
        <v>2</v>
      </c>
      <c r="B6" s="11" t="s">
        <v>723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>
      <c r="A7" s="11">
        <v>3</v>
      </c>
      <c r="B7" s="11" t="s">
        <v>724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>
      <c r="A8" s="11">
        <v>4</v>
      </c>
      <c r="B8" s="11" t="s">
        <v>725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>
      <c r="A9" s="11"/>
      <c r="B9" s="11" t="s">
        <v>19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2">
      <c r="B10" s="30" t="s">
        <v>726</v>
      </c>
    </row>
  </sheetData>
  <mergeCells count="7">
    <mergeCell ref="C3:D3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8" sqref="A18"/>
    </sheetView>
  </sheetViews>
  <sheetFormatPr defaultColWidth="9" defaultRowHeight="14.5" outlineLevelCol="4"/>
  <cols>
    <col min="1" max="1" width="6.27272727272727" customWidth="1"/>
    <col min="2" max="2" width="30.4545454545455" customWidth="1"/>
    <col min="3" max="3" width="12.2727272727273" customWidth="1"/>
    <col min="4" max="4" width="13.4545454545455" customWidth="1"/>
    <col min="5" max="5" width="14.1818181818182" customWidth="1"/>
  </cols>
  <sheetData>
    <row r="1" spans="1:1">
      <c r="A1" t="s">
        <v>727</v>
      </c>
    </row>
    <row r="3" spans="1:5">
      <c r="A3" s="11" t="s">
        <v>22</v>
      </c>
      <c r="B3" s="11" t="s">
        <v>728</v>
      </c>
      <c r="C3" s="5" t="s">
        <v>519</v>
      </c>
      <c r="D3" s="6"/>
      <c r="E3" s="7"/>
    </row>
    <row r="4" spans="1:5">
      <c r="A4" s="11"/>
      <c r="B4" s="11"/>
      <c r="C4" s="11" t="s">
        <v>250</v>
      </c>
      <c r="D4" s="11" t="s">
        <v>251</v>
      </c>
      <c r="E4" s="11" t="s">
        <v>19</v>
      </c>
    </row>
    <row r="5" spans="1:5">
      <c r="A5" s="11">
        <v>1</v>
      </c>
      <c r="B5" s="11" t="s">
        <v>729</v>
      </c>
      <c r="C5" s="18"/>
      <c r="D5" s="18"/>
      <c r="E5" s="18"/>
    </row>
    <row r="6" spans="1:5">
      <c r="A6" s="11">
        <v>2</v>
      </c>
      <c r="B6" s="11" t="s">
        <v>730</v>
      </c>
      <c r="C6" s="18"/>
      <c r="D6" s="18"/>
      <c r="E6" s="18"/>
    </row>
    <row r="7" spans="1:5">
      <c r="A7" s="11">
        <v>3</v>
      </c>
      <c r="B7" s="11" t="s">
        <v>731</v>
      </c>
      <c r="C7" s="18"/>
      <c r="D7" s="18"/>
      <c r="E7" s="18"/>
    </row>
    <row r="8" spans="1:5">
      <c r="A8" s="11">
        <v>4</v>
      </c>
      <c r="B8" s="11" t="s">
        <v>732</v>
      </c>
      <c r="C8" s="18"/>
      <c r="D8" s="18"/>
      <c r="E8" s="18"/>
    </row>
    <row r="9" spans="1:5">
      <c r="A9" s="11">
        <v>5</v>
      </c>
      <c r="B9" s="11" t="s">
        <v>733</v>
      </c>
      <c r="C9" s="18"/>
      <c r="D9" s="18"/>
      <c r="E9" s="18"/>
    </row>
    <row r="10" spans="1:5">
      <c r="A10" s="11">
        <v>6</v>
      </c>
      <c r="B10" s="11" t="s">
        <v>734</v>
      </c>
      <c r="C10" s="18"/>
      <c r="D10" s="18"/>
      <c r="E10" s="18"/>
    </row>
    <row r="11" spans="1:5">
      <c r="A11" s="11">
        <v>7</v>
      </c>
      <c r="B11" s="11" t="s">
        <v>735</v>
      </c>
      <c r="C11" s="18"/>
      <c r="D11" s="18"/>
      <c r="E11" s="18"/>
    </row>
    <row r="12" spans="1:5">
      <c r="A12" s="11">
        <v>8</v>
      </c>
      <c r="B12" s="11" t="s">
        <v>736</v>
      </c>
      <c r="C12" s="18"/>
      <c r="D12" s="18"/>
      <c r="E12" s="18"/>
    </row>
    <row r="13" spans="1:5">
      <c r="A13" s="11">
        <v>9</v>
      </c>
      <c r="B13" s="11" t="s">
        <v>737</v>
      </c>
      <c r="C13" s="18"/>
      <c r="D13" s="18"/>
      <c r="E13" s="18"/>
    </row>
    <row r="14" spans="1:5">
      <c r="A14" s="11">
        <v>10</v>
      </c>
      <c r="B14" s="11" t="s">
        <v>738</v>
      </c>
      <c r="C14" s="18"/>
      <c r="D14" s="18"/>
      <c r="E14" s="18"/>
    </row>
    <row r="15" spans="1:5">
      <c r="A15" s="11">
        <v>11</v>
      </c>
      <c r="B15" s="11" t="s">
        <v>739</v>
      </c>
      <c r="C15" s="18"/>
      <c r="D15" s="18"/>
      <c r="E15" s="18"/>
    </row>
    <row r="16" spans="1:5">
      <c r="A16" s="11">
        <v>12</v>
      </c>
      <c r="B16" s="11" t="s">
        <v>740</v>
      </c>
      <c r="C16" s="18"/>
      <c r="D16" s="18"/>
      <c r="E16" s="18"/>
    </row>
    <row r="17" spans="1:5">
      <c r="A17" s="11"/>
      <c r="B17" s="11" t="s">
        <v>444</v>
      </c>
      <c r="C17" s="18"/>
      <c r="D17" s="18"/>
      <c r="E17" s="18"/>
    </row>
    <row r="18" spans="1:1">
      <c r="A18" t="s">
        <v>741</v>
      </c>
    </row>
  </sheetData>
  <mergeCells count="1">
    <mergeCell ref="C3:E3"/>
  </mergeCells>
  <pageMargins left="0.7" right="0.7" top="0.75" bottom="0.75" header="0.3" footer="0.3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7" sqref="M17"/>
    </sheetView>
  </sheetViews>
  <sheetFormatPr defaultColWidth="9" defaultRowHeight="14.5"/>
  <sheetData/>
  <pageMargins left="0.7" right="0.7" top="0.75" bottom="0.75" header="0.3" footer="0.3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C19" sqref="C19"/>
    </sheetView>
  </sheetViews>
  <sheetFormatPr defaultColWidth="9" defaultRowHeight="14.5"/>
  <cols>
    <col min="1" max="1" width="4.18181818181818" customWidth="1"/>
    <col min="2" max="2" width="14.6363636363636" customWidth="1"/>
    <col min="3" max="3" width="10" customWidth="1"/>
    <col min="4" max="4" width="10.8181818181818" customWidth="1"/>
  </cols>
  <sheetData>
    <row r="1" spans="1:11">
      <c r="A1" s="1" t="s">
        <v>742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5:6">
      <c r="E3" t="s">
        <v>62</v>
      </c>
      <c r="F3" t="s">
        <v>63</v>
      </c>
    </row>
    <row r="4" spans="4:6">
      <c r="D4" t="s">
        <v>31</v>
      </c>
      <c r="E4">
        <f>F17</f>
        <v>97.85</v>
      </c>
      <c r="F4">
        <f>G17</f>
        <v>98.35</v>
      </c>
    </row>
    <row r="12" ht="21" customHeight="1" spans="1:9">
      <c r="A12" s="27" t="s">
        <v>743</v>
      </c>
      <c r="B12" s="27" t="s">
        <v>744</v>
      </c>
      <c r="C12" s="5" t="s">
        <v>745</v>
      </c>
      <c r="D12" s="6"/>
      <c r="E12" s="7"/>
      <c r="F12" s="5" t="s">
        <v>746</v>
      </c>
      <c r="G12" s="6"/>
      <c r="H12" s="7"/>
      <c r="I12" s="18" t="s">
        <v>31</v>
      </c>
    </row>
    <row r="13" ht="23.25" customHeight="1" spans="1:9">
      <c r="A13" s="28"/>
      <c r="B13" s="28"/>
      <c r="C13" s="7" t="s">
        <v>747</v>
      </c>
      <c r="D13" s="18" t="s">
        <v>748</v>
      </c>
      <c r="E13" s="18" t="s">
        <v>749</v>
      </c>
      <c r="F13" s="18" t="s">
        <v>747</v>
      </c>
      <c r="G13" s="18" t="s">
        <v>750</v>
      </c>
      <c r="H13" s="18" t="s">
        <v>749</v>
      </c>
      <c r="I13" s="11"/>
    </row>
    <row r="14" spans="1:9">
      <c r="A14" s="29">
        <v>1</v>
      </c>
      <c r="B14" s="11" t="s">
        <v>16</v>
      </c>
      <c r="C14" s="11"/>
      <c r="D14" s="11"/>
      <c r="E14" s="11"/>
      <c r="F14" s="11"/>
      <c r="G14" s="11"/>
      <c r="H14" s="11"/>
      <c r="I14" s="11"/>
    </row>
    <row r="15" spans="1:9">
      <c r="A15" s="29">
        <v>2</v>
      </c>
      <c r="B15" s="11" t="s">
        <v>15</v>
      </c>
      <c r="C15" s="11"/>
      <c r="D15" s="11"/>
      <c r="E15" s="11"/>
      <c r="F15" s="11"/>
      <c r="G15" s="11"/>
      <c r="H15" s="11"/>
      <c r="I15" s="11"/>
    </row>
    <row r="16" spans="1:9">
      <c r="A16" s="29">
        <v>3</v>
      </c>
      <c r="B16" s="11" t="s">
        <v>17</v>
      </c>
      <c r="C16" s="11"/>
      <c r="D16" s="11"/>
      <c r="E16" s="11"/>
      <c r="F16" s="11"/>
      <c r="G16" s="11"/>
      <c r="H16" s="11"/>
      <c r="I16" s="11"/>
    </row>
    <row r="17" spans="1:9">
      <c r="A17" s="5" t="s">
        <v>751</v>
      </c>
      <c r="B17" s="7"/>
      <c r="C17" s="11"/>
      <c r="D17" s="11"/>
      <c r="E17" s="11"/>
      <c r="F17" s="11">
        <v>97.85</v>
      </c>
      <c r="G17" s="11">
        <v>98.35</v>
      </c>
      <c r="H17" s="11"/>
      <c r="I17" s="11"/>
    </row>
    <row r="18" spans="2:2">
      <c r="B18" s="30" t="s">
        <v>752</v>
      </c>
    </row>
    <row r="22" spans="4:4">
      <c r="D22" t="s">
        <v>753</v>
      </c>
    </row>
  </sheetData>
  <mergeCells count="4">
    <mergeCell ref="A1:K1"/>
    <mergeCell ref="C12:E12"/>
    <mergeCell ref="F12:H12"/>
    <mergeCell ref="A17:B17"/>
  </mergeCells>
  <pageMargins left="0.7" right="0.7" top="0.75" bottom="0.75" header="0.3" footer="0.3"/>
  <pageSetup paperSize="1" orientation="portrait"/>
  <headerFooter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M17" sqref="M17"/>
    </sheetView>
  </sheetViews>
  <sheetFormatPr defaultColWidth="9" defaultRowHeight="14.5" outlineLevelCol="4"/>
  <sheetData>
    <row r="1" spans="1:5">
      <c r="A1" s="1" t="s">
        <v>754</v>
      </c>
      <c r="B1" s="1"/>
      <c r="C1" s="1"/>
      <c r="D1" s="1"/>
      <c r="E1" s="1"/>
    </row>
    <row r="3" spans="1:4">
      <c r="A3" s="18" t="s">
        <v>339</v>
      </c>
      <c r="B3" s="18" t="s">
        <v>755</v>
      </c>
      <c r="C3" s="18"/>
      <c r="D3" s="18"/>
    </row>
    <row r="4" spans="1:4">
      <c r="A4" s="18">
        <v>2017</v>
      </c>
      <c r="B4" s="5"/>
      <c r="C4" s="6"/>
      <c r="D4" s="7"/>
    </row>
    <row r="5" spans="1:4">
      <c r="A5" s="18">
        <v>2018</v>
      </c>
      <c r="B5" s="5"/>
      <c r="C5" s="6"/>
      <c r="D5" s="7"/>
    </row>
    <row r="6" spans="1:4">
      <c r="A6" s="18">
        <v>2019</v>
      </c>
      <c r="B6" s="5"/>
      <c r="C6" s="6"/>
      <c r="D6" s="7"/>
    </row>
    <row r="7" spans="1:4">
      <c r="A7" s="18">
        <v>2020</v>
      </c>
      <c r="B7" s="5"/>
      <c r="C7" s="6"/>
      <c r="D7" s="7"/>
    </row>
    <row r="8" spans="1:4">
      <c r="A8" s="18">
        <v>2021</v>
      </c>
      <c r="B8" s="5"/>
      <c r="C8" s="6"/>
      <c r="D8" s="7"/>
    </row>
    <row r="9" spans="2:2">
      <c r="B9" t="s">
        <v>756</v>
      </c>
    </row>
  </sheetData>
  <mergeCells count="7">
    <mergeCell ref="A1:E1"/>
    <mergeCell ref="B3:D3"/>
    <mergeCell ref="B4:D4"/>
    <mergeCell ref="B5:D5"/>
    <mergeCell ref="B6:D6"/>
    <mergeCell ref="B7:D7"/>
    <mergeCell ref="B8:D8"/>
  </mergeCells>
  <pageMargins left="0.7" right="0.7" top="0.75" bottom="0.75" header="0.3" footer="0.3"/>
  <pageSetup paperSize="1" orientation="portrait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A1:J1"/>
    </sheetView>
  </sheetViews>
  <sheetFormatPr defaultColWidth="9" defaultRowHeight="14.5" outlineLevelRow="7"/>
  <cols>
    <col min="1" max="1" width="5.54545454545455" customWidth="1"/>
    <col min="3" max="3" width="10.7272727272727" customWidth="1"/>
    <col min="5" max="5" width="9.18181818181818" customWidth="1"/>
  </cols>
  <sheetData>
    <row r="1" spans="1:10">
      <c r="A1" s="1" t="s">
        <v>757</v>
      </c>
      <c r="B1" s="1"/>
      <c r="C1" s="1"/>
      <c r="D1" s="1"/>
      <c r="E1" s="1"/>
      <c r="F1" s="1"/>
      <c r="G1" s="1"/>
      <c r="H1" s="1"/>
      <c r="I1" s="1"/>
      <c r="J1" s="1"/>
    </row>
    <row r="3" spans="1:11">
      <c r="A3" s="21" t="s">
        <v>38</v>
      </c>
      <c r="B3" s="22" t="s">
        <v>39</v>
      </c>
      <c r="C3" s="23"/>
      <c r="D3" s="22" t="s">
        <v>758</v>
      </c>
      <c r="E3" s="23"/>
      <c r="F3" s="18" t="s">
        <v>759</v>
      </c>
      <c r="G3" s="18"/>
      <c r="H3" s="18" t="s">
        <v>333</v>
      </c>
      <c r="I3" s="11"/>
      <c r="J3" s="18" t="s">
        <v>760</v>
      </c>
      <c r="K3" s="18"/>
    </row>
    <row r="4" spans="1:11">
      <c r="A4" s="24"/>
      <c r="B4" s="25"/>
      <c r="C4" s="26"/>
      <c r="D4" s="25"/>
      <c r="E4" s="26"/>
      <c r="F4" s="18" t="s">
        <v>749</v>
      </c>
      <c r="G4" s="18" t="s">
        <v>31</v>
      </c>
      <c r="H4" s="18" t="s">
        <v>749</v>
      </c>
      <c r="I4" s="18" t="s">
        <v>31</v>
      </c>
      <c r="J4" s="18" t="s">
        <v>749</v>
      </c>
      <c r="K4" s="18" t="s">
        <v>31</v>
      </c>
    </row>
    <row r="5" spans="1:11">
      <c r="A5" s="11">
        <v>1</v>
      </c>
      <c r="B5" s="5" t="s">
        <v>761</v>
      </c>
      <c r="C5" s="7"/>
      <c r="D5" s="5"/>
      <c r="E5" s="7"/>
      <c r="F5" s="11"/>
      <c r="G5" s="11"/>
      <c r="H5" s="11"/>
      <c r="I5" s="11"/>
      <c r="J5" s="11"/>
      <c r="K5" s="11"/>
    </row>
    <row r="6" spans="1:11">
      <c r="A6" s="11">
        <v>2</v>
      </c>
      <c r="B6" s="5" t="s">
        <v>762</v>
      </c>
      <c r="C6" s="7"/>
      <c r="D6" s="5"/>
      <c r="E6" s="7"/>
      <c r="F6" s="11"/>
      <c r="G6" s="11"/>
      <c r="H6" s="11"/>
      <c r="I6" s="11"/>
      <c r="J6" s="11"/>
      <c r="K6" s="11"/>
    </row>
    <row r="7" spans="1:11">
      <c r="A7" s="11">
        <v>3</v>
      </c>
      <c r="B7" s="5" t="s">
        <v>763</v>
      </c>
      <c r="C7" s="7"/>
      <c r="D7" s="5"/>
      <c r="E7" s="7"/>
      <c r="F7" s="11"/>
      <c r="G7" s="11"/>
      <c r="H7" s="11"/>
      <c r="I7" s="11"/>
      <c r="J7" s="11"/>
      <c r="K7" s="11"/>
    </row>
    <row r="8" spans="1:11">
      <c r="A8" s="11">
        <v>4</v>
      </c>
      <c r="B8" s="5" t="s">
        <v>102</v>
      </c>
      <c r="C8" s="7"/>
      <c r="D8" s="5"/>
      <c r="E8" s="7"/>
      <c r="F8" s="11"/>
      <c r="G8" s="11"/>
      <c r="H8" s="11"/>
      <c r="I8" s="11"/>
      <c r="J8" s="11"/>
      <c r="K8" s="11"/>
    </row>
  </sheetData>
  <mergeCells count="14">
    <mergeCell ref="A1:J1"/>
    <mergeCell ref="F3:G3"/>
    <mergeCell ref="J3:K3"/>
    <mergeCell ref="B5:C5"/>
    <mergeCell ref="D5:E5"/>
    <mergeCell ref="B6:C6"/>
    <mergeCell ref="D6:E6"/>
    <mergeCell ref="B7:C7"/>
    <mergeCell ref="D7:E7"/>
    <mergeCell ref="B8:C8"/>
    <mergeCell ref="D8:E8"/>
    <mergeCell ref="A3:A4"/>
    <mergeCell ref="B3:C4"/>
    <mergeCell ref="D3:E4"/>
  </mergeCells>
  <pageMargins left="0.7" right="0.7" top="0.75" bottom="0.75" header="0.3" footer="0.3"/>
  <pageSetup paperSize="1" orientation="landscape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1" sqref="A1"/>
    </sheetView>
  </sheetViews>
  <sheetFormatPr defaultColWidth="9" defaultRowHeight="14.5"/>
  <cols>
    <col min="1" max="1" width="6.54545454545455" customWidth="1"/>
    <col min="3" max="7" width="6.27272727272727" customWidth="1"/>
    <col min="8" max="9" width="6.45454545454545" customWidth="1"/>
    <col min="10" max="11" width="6.27272727272727" customWidth="1"/>
    <col min="12" max="12" width="6.45454545454545" customWidth="1"/>
  </cols>
  <sheetData>
    <row r="1" spans="1:1">
      <c r="A1" t="s">
        <v>764</v>
      </c>
    </row>
    <row r="3" spans="1:12">
      <c r="A3" s="2" t="s">
        <v>38</v>
      </c>
      <c r="B3" s="2" t="s">
        <v>391</v>
      </c>
      <c r="C3" s="5" t="s">
        <v>765</v>
      </c>
      <c r="D3" s="6"/>
      <c r="E3" s="6"/>
      <c r="F3" s="6"/>
      <c r="G3" s="7"/>
      <c r="H3" s="5" t="s">
        <v>766</v>
      </c>
      <c r="I3" s="6"/>
      <c r="J3" s="6"/>
      <c r="K3" s="6"/>
      <c r="L3" s="7"/>
    </row>
    <row r="4" spans="1:12">
      <c r="A4" s="8"/>
      <c r="B4" s="8"/>
      <c r="C4" s="11" t="s">
        <v>767</v>
      </c>
      <c r="D4" s="11" t="s">
        <v>264</v>
      </c>
      <c r="E4" s="11" t="s">
        <v>265</v>
      </c>
      <c r="F4" s="11" t="s">
        <v>266</v>
      </c>
      <c r="G4" s="11" t="s">
        <v>47</v>
      </c>
      <c r="H4" s="11" t="s">
        <v>767</v>
      </c>
      <c r="I4" s="11" t="s">
        <v>264</v>
      </c>
      <c r="J4" s="11" t="s">
        <v>265</v>
      </c>
      <c r="K4" s="11" t="s">
        <v>266</v>
      </c>
      <c r="L4" s="11" t="s">
        <v>47</v>
      </c>
    </row>
    <row r="5" spans="1:12">
      <c r="A5" s="20">
        <v>1</v>
      </c>
      <c r="B5" s="18" t="s">
        <v>15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8">
        <v>2</v>
      </c>
      <c r="B6" s="18" t="s">
        <v>768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8">
        <v>3</v>
      </c>
      <c r="B7" s="18" t="s">
        <v>17</v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4" t="s">
        <v>49</v>
      </c>
      <c r="B8" s="16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6">
      <c r="A9" s="17" t="s">
        <v>769</v>
      </c>
      <c r="B9" s="17"/>
      <c r="C9" s="17"/>
      <c r="D9" s="17"/>
      <c r="E9" s="17"/>
      <c r="F9" s="17"/>
    </row>
  </sheetData>
  <mergeCells count="6">
    <mergeCell ref="C3:G3"/>
    <mergeCell ref="H3:L3"/>
    <mergeCell ref="A8:B8"/>
    <mergeCell ref="A9:F9"/>
    <mergeCell ref="A3:A4"/>
    <mergeCell ref="B3:B4"/>
  </mergeCells>
  <pageMargins left="0.7" right="0.7" top="0.75" bottom="0.75" header="0.3" footer="0.3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opLeftCell="A23" workbookViewId="0">
      <selection activeCell="G13" sqref="G13"/>
    </sheetView>
  </sheetViews>
  <sheetFormatPr defaultColWidth="9" defaultRowHeight="14.5"/>
  <cols>
    <col min="1" max="1" width="8.18181818181818" customWidth="1"/>
    <col min="2" max="2" width="33.4545454545455" customWidth="1"/>
    <col min="3" max="3" width="3.27272727272727" hidden="1" customWidth="1"/>
    <col min="4" max="4" width="11.8181818181818" customWidth="1"/>
    <col min="5" max="5" width="14.5454545454545" customWidth="1"/>
    <col min="6" max="6" width="12.4545454545455" customWidth="1"/>
    <col min="7" max="7" width="12" customWidth="1"/>
    <col min="8" max="8" width="5.45454545454545" customWidth="1"/>
    <col min="9" max="9" width="7.18181818181818" customWidth="1"/>
    <col min="10" max="10" width="5.72727272727273" customWidth="1"/>
    <col min="11" max="11" width="6.18181818181818" customWidth="1"/>
    <col min="12" max="12" width="7.27272727272727" customWidth="1"/>
    <col min="13" max="13" width="6.72727272727273" customWidth="1"/>
    <col min="14" max="14" width="6.54545454545455" customWidth="1"/>
    <col min="15" max="15" width="6.45454545454545" customWidth="1"/>
    <col min="16" max="16" width="6.54545454545455" customWidth="1"/>
    <col min="17" max="17" width="5.45454545454545" customWidth="1"/>
  </cols>
  <sheetData>
    <row r="1" ht="32.25" customHeight="1" spans="1:2">
      <c r="A1" s="447">
        <v>4</v>
      </c>
      <c r="B1" s="447" t="s">
        <v>158</v>
      </c>
    </row>
    <row r="3" ht="15.5" spans="1:17">
      <c r="A3" s="448" t="s">
        <v>159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</row>
    <row r="4" spans="1:17">
      <c r="A4" s="9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19"/>
      <c r="P4" s="19"/>
      <c r="Q4" s="19"/>
    </row>
    <row r="5" ht="20.25" customHeight="1" spans="1:13">
      <c r="A5" s="20" t="s">
        <v>22</v>
      </c>
      <c r="B5" s="449" t="s">
        <v>23</v>
      </c>
      <c r="C5" s="450"/>
      <c r="D5" s="451" t="s">
        <v>160</v>
      </c>
      <c r="E5" s="452"/>
      <c r="F5" s="452"/>
      <c r="G5" s="452"/>
      <c r="H5" s="452"/>
      <c r="I5" s="452"/>
      <c r="J5" s="452"/>
      <c r="K5" s="452"/>
      <c r="L5" s="452"/>
      <c r="M5" s="463"/>
    </row>
    <row r="6" spans="1:12">
      <c r="A6" s="20"/>
      <c r="B6" s="453"/>
      <c r="C6" s="454"/>
      <c r="D6" s="455" t="s">
        <v>161</v>
      </c>
      <c r="E6" s="456" t="s">
        <v>162</v>
      </c>
      <c r="F6" s="457"/>
      <c r="G6" s="456" t="s">
        <v>163</v>
      </c>
      <c r="H6" s="458"/>
      <c r="I6" s="457"/>
      <c r="J6" s="456" t="s">
        <v>164</v>
      </c>
      <c r="K6" s="458"/>
      <c r="L6" s="457"/>
    </row>
    <row r="7" spans="1:12">
      <c r="A7" s="20">
        <v>1</v>
      </c>
      <c r="B7" s="451" t="s">
        <v>15</v>
      </c>
      <c r="C7" s="452"/>
      <c r="D7" s="451"/>
      <c r="E7" s="87"/>
      <c r="F7" s="88"/>
      <c r="G7" s="87"/>
      <c r="H7" s="92"/>
      <c r="I7" s="88"/>
      <c r="J7" s="87"/>
      <c r="K7" s="92"/>
      <c r="L7" s="88"/>
    </row>
    <row r="8" spans="1:12">
      <c r="A8" s="20">
        <v>2</v>
      </c>
      <c r="B8" s="451" t="s">
        <v>16</v>
      </c>
      <c r="C8" s="452"/>
      <c r="D8" s="451"/>
      <c r="E8" s="87"/>
      <c r="F8" s="88"/>
      <c r="G8" s="87"/>
      <c r="H8" s="92"/>
      <c r="I8" s="88"/>
      <c r="J8" s="87"/>
      <c r="K8" s="92"/>
      <c r="L8" s="88"/>
    </row>
    <row r="9" spans="1:12">
      <c r="A9" s="20">
        <v>3</v>
      </c>
      <c r="B9" s="451" t="s">
        <v>17</v>
      </c>
      <c r="C9" s="452"/>
      <c r="D9" s="451"/>
      <c r="E9" s="87"/>
      <c r="F9" s="88"/>
      <c r="G9" s="87"/>
      <c r="H9" s="92"/>
      <c r="I9" s="88"/>
      <c r="J9" s="87"/>
      <c r="K9" s="92"/>
      <c r="L9" s="88"/>
    </row>
    <row r="10" spans="1:12">
      <c r="A10" s="20"/>
      <c r="B10" s="451" t="s">
        <v>19</v>
      </c>
      <c r="C10" s="452"/>
      <c r="D10" s="451"/>
      <c r="E10" s="87"/>
      <c r="F10" s="88"/>
      <c r="G10" s="87"/>
      <c r="H10" s="92"/>
      <c r="I10" s="88"/>
      <c r="J10" s="87"/>
      <c r="K10" s="92"/>
      <c r="L10" s="88"/>
    </row>
    <row r="13" ht="15.25" spans="1:6">
      <c r="A13" s="392">
        <v>5</v>
      </c>
      <c r="B13" s="459" t="s">
        <v>165</v>
      </c>
      <c r="C13" s="460"/>
      <c r="D13" s="460"/>
      <c r="E13" s="460"/>
      <c r="F13" s="460"/>
    </row>
    <row r="15" spans="1:6">
      <c r="A15" s="415" t="s">
        <v>152</v>
      </c>
      <c r="B15" s="415"/>
      <c r="C15" s="415"/>
      <c r="D15" s="415"/>
      <c r="E15" s="415"/>
      <c r="F15" s="415"/>
    </row>
    <row r="16" spans="1:6">
      <c r="A16" s="415" t="s">
        <v>143</v>
      </c>
      <c r="B16" s="415"/>
      <c r="C16" s="415"/>
      <c r="D16" s="415"/>
      <c r="E16" s="415"/>
      <c r="F16" s="415"/>
    </row>
    <row r="17" spans="1:6">
      <c r="A17" s="241"/>
      <c r="C17" s="1"/>
      <c r="D17" s="1"/>
      <c r="E17" s="1"/>
      <c r="F17" s="1"/>
    </row>
    <row r="18" spans="1:6">
      <c r="A18" s="398" t="s">
        <v>38</v>
      </c>
      <c r="B18" s="398" t="s">
        <v>39</v>
      </c>
      <c r="C18" s="398" t="s">
        <v>144</v>
      </c>
      <c r="D18" s="461" t="s">
        <v>153</v>
      </c>
      <c r="E18" s="462"/>
      <c r="F18" s="134"/>
    </row>
    <row r="19" spans="1:6">
      <c r="A19" s="398"/>
      <c r="B19" s="398"/>
      <c r="C19" s="398"/>
      <c r="D19" s="398" t="s">
        <v>154</v>
      </c>
      <c r="E19" s="398" t="s">
        <v>155</v>
      </c>
      <c r="F19" s="398" t="s">
        <v>156</v>
      </c>
    </row>
    <row r="20" spans="1:6">
      <c r="A20" s="398">
        <v>1</v>
      </c>
      <c r="B20" t="s">
        <v>149</v>
      </c>
      <c r="C20" s="398"/>
      <c r="D20" s="398"/>
      <c r="E20" s="398"/>
      <c r="F20" s="398"/>
    </row>
    <row r="21" spans="1:6">
      <c r="A21" s="398">
        <v>2</v>
      </c>
      <c r="B21" s="399" t="s">
        <v>150</v>
      </c>
      <c r="C21" s="398"/>
      <c r="D21" s="398"/>
      <c r="E21" s="398"/>
      <c r="F21" s="398"/>
    </row>
    <row r="22" spans="1:6">
      <c r="A22" s="398">
        <v>3</v>
      </c>
      <c r="B22" s="399" t="s">
        <v>34</v>
      </c>
      <c r="C22" s="398"/>
      <c r="D22" s="398"/>
      <c r="E22" s="398"/>
      <c r="F22" s="398"/>
    </row>
    <row r="23" spans="1:6">
      <c r="A23" s="398"/>
      <c r="B23" s="399" t="s">
        <v>157</v>
      </c>
      <c r="C23" s="398"/>
      <c r="D23" s="398"/>
      <c r="E23" s="398"/>
      <c r="F23" s="398"/>
    </row>
    <row r="24" spans="1:6">
      <c r="A24" s="410"/>
      <c r="B24" s="411"/>
      <c r="C24" s="410"/>
      <c r="D24" s="410"/>
      <c r="E24" s="410"/>
      <c r="F24" s="410"/>
    </row>
    <row r="25" spans="1:6">
      <c r="A25" s="412" t="s">
        <v>151</v>
      </c>
      <c r="B25" s="205"/>
      <c r="C25" s="17"/>
      <c r="D25" s="17"/>
      <c r="E25" s="17"/>
      <c r="F25" s="17"/>
    </row>
  </sheetData>
  <mergeCells count="29">
    <mergeCell ref="A3:Q3"/>
    <mergeCell ref="E6:F6"/>
    <mergeCell ref="G6:I6"/>
    <mergeCell ref="J6:L6"/>
    <mergeCell ref="E7:F7"/>
    <mergeCell ref="G7:I7"/>
    <mergeCell ref="J7:L7"/>
    <mergeCell ref="E8:F8"/>
    <mergeCell ref="G8:I8"/>
    <mergeCell ref="J8:L8"/>
    <mergeCell ref="E9:F9"/>
    <mergeCell ref="G9:I9"/>
    <mergeCell ref="J9:L9"/>
    <mergeCell ref="E10:F10"/>
    <mergeCell ref="G10:I10"/>
    <mergeCell ref="J10:L10"/>
    <mergeCell ref="B13:F13"/>
    <mergeCell ref="A15:F15"/>
    <mergeCell ref="A16:F16"/>
    <mergeCell ref="A5:A6"/>
    <mergeCell ref="A18:A19"/>
    <mergeCell ref="A23:A24"/>
    <mergeCell ref="B18:B19"/>
    <mergeCell ref="B23:B24"/>
    <mergeCell ref="C18:C19"/>
    <mergeCell ref="C23:C24"/>
    <mergeCell ref="D23:D24"/>
    <mergeCell ref="E23:E24"/>
    <mergeCell ref="F23:F24"/>
  </mergeCells>
  <pageMargins left="0.7" right="0.7" top="0.75" bottom="0.75" header="0.3" footer="0.3"/>
  <pageSetup paperSize="9" orientation="portrait"/>
  <headerFooter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" sqref="A1"/>
    </sheetView>
  </sheetViews>
  <sheetFormatPr defaultColWidth="9" defaultRowHeight="14.5"/>
  <cols>
    <col min="1" max="1" width="4.72727272727273" customWidth="1"/>
  </cols>
  <sheetData>
    <row r="1" spans="1:7">
      <c r="A1" s="19" t="s">
        <v>770</v>
      </c>
      <c r="B1" s="19"/>
      <c r="C1" s="19"/>
      <c r="D1" s="19"/>
      <c r="E1" s="19"/>
      <c r="F1" s="19"/>
      <c r="G1" s="19"/>
    </row>
    <row r="3" spans="1:9">
      <c r="A3" s="2" t="s">
        <v>38</v>
      </c>
      <c r="B3" s="3" t="s">
        <v>39</v>
      </c>
      <c r="C3" s="4"/>
      <c r="D3" s="5" t="s">
        <v>771</v>
      </c>
      <c r="E3" s="7"/>
      <c r="F3" s="5" t="s">
        <v>772</v>
      </c>
      <c r="G3" s="7"/>
      <c r="H3" s="5" t="s">
        <v>773</v>
      </c>
      <c r="I3" s="7"/>
    </row>
    <row r="4" spans="1:9">
      <c r="A4" s="8"/>
      <c r="B4" s="9"/>
      <c r="C4" s="10"/>
      <c r="D4" s="18" t="s">
        <v>749</v>
      </c>
      <c r="E4" s="18" t="s">
        <v>31</v>
      </c>
      <c r="F4" s="18" t="s">
        <v>749</v>
      </c>
      <c r="G4" s="18" t="s">
        <v>31</v>
      </c>
      <c r="H4" s="18" t="s">
        <v>749</v>
      </c>
      <c r="I4" s="18" t="s">
        <v>31</v>
      </c>
    </row>
    <row r="5" spans="1:9">
      <c r="A5" s="11">
        <v>1</v>
      </c>
      <c r="B5" s="11" t="s">
        <v>761</v>
      </c>
      <c r="C5" s="11"/>
      <c r="D5" s="11"/>
      <c r="E5" s="11"/>
      <c r="F5" s="11"/>
      <c r="G5" s="11"/>
      <c r="H5" s="11"/>
      <c r="I5" s="11"/>
    </row>
    <row r="6" spans="1:9">
      <c r="A6" s="11">
        <v>2</v>
      </c>
      <c r="B6" s="12" t="s">
        <v>15</v>
      </c>
      <c r="C6" s="13"/>
      <c r="D6" s="11"/>
      <c r="E6" s="11"/>
      <c r="F6" s="11"/>
      <c r="G6" s="11"/>
      <c r="H6" s="11"/>
      <c r="I6" s="11"/>
    </row>
    <row r="7" spans="1:9">
      <c r="A7" s="11">
        <v>3</v>
      </c>
      <c r="B7" s="12" t="s">
        <v>17</v>
      </c>
      <c r="C7" s="13"/>
      <c r="D7" s="11"/>
      <c r="E7" s="11"/>
      <c r="F7" s="11"/>
      <c r="G7" s="11"/>
      <c r="H7" s="11"/>
      <c r="I7" s="11"/>
    </row>
    <row r="8" spans="1:9">
      <c r="A8" s="11"/>
      <c r="B8" s="11" t="s">
        <v>102</v>
      </c>
      <c r="C8" s="11"/>
      <c r="D8" s="11"/>
      <c r="E8" s="11"/>
      <c r="F8" s="11"/>
      <c r="G8" s="11"/>
      <c r="H8" s="11"/>
      <c r="I8" s="11"/>
    </row>
    <row r="9" spans="2:2">
      <c r="B9" t="s">
        <v>774</v>
      </c>
    </row>
  </sheetData>
  <mergeCells count="7">
    <mergeCell ref="D3:E3"/>
    <mergeCell ref="F3:G3"/>
    <mergeCell ref="H3:I3"/>
    <mergeCell ref="B6:C6"/>
    <mergeCell ref="B7:C7"/>
    <mergeCell ref="A3:A4"/>
    <mergeCell ref="B3:C4"/>
  </mergeCells>
  <pageMargins left="0.7" right="0.7" top="0.75" bottom="0.75" header="0.3" footer="0.3"/>
  <pageSetup paperSize="1" orientation="portrait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A1:K1"/>
    </sheetView>
  </sheetViews>
  <sheetFormatPr defaultColWidth="9" defaultRowHeight="14.5" outlineLevelRow="7"/>
  <cols>
    <col min="1" max="1" width="3.81818181818182" customWidth="1"/>
    <col min="5" max="5" width="6.18181818181818" customWidth="1"/>
  </cols>
  <sheetData>
    <row r="1" spans="1:11">
      <c r="A1" s="1" t="s">
        <v>775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7">
      <c r="A3" s="11" t="s">
        <v>38</v>
      </c>
      <c r="B3" s="5" t="s">
        <v>39</v>
      </c>
      <c r="C3" s="7"/>
      <c r="D3" s="5" t="s">
        <v>776</v>
      </c>
      <c r="E3" s="7"/>
      <c r="F3" s="18" t="s">
        <v>777</v>
      </c>
      <c r="G3" s="18" t="s">
        <v>31</v>
      </c>
    </row>
    <row r="4" spans="1:7">
      <c r="A4" s="11">
        <v>1</v>
      </c>
      <c r="B4" s="12" t="s">
        <v>761</v>
      </c>
      <c r="C4" s="13"/>
      <c r="D4" s="5"/>
      <c r="E4" s="7"/>
      <c r="F4" s="11"/>
      <c r="G4" s="11"/>
    </row>
    <row r="5" spans="1:7">
      <c r="A5" s="11">
        <v>2</v>
      </c>
      <c r="B5" s="12" t="s">
        <v>15</v>
      </c>
      <c r="C5" s="13"/>
      <c r="D5" s="5"/>
      <c r="E5" s="7"/>
      <c r="F5" s="11"/>
      <c r="G5" s="11"/>
    </row>
    <row r="6" spans="1:7">
      <c r="A6" s="11">
        <v>3</v>
      </c>
      <c r="B6" s="12" t="s">
        <v>17</v>
      </c>
      <c r="C6" s="13"/>
      <c r="D6" s="5"/>
      <c r="E6" s="7"/>
      <c r="F6" s="11"/>
      <c r="G6" s="11"/>
    </row>
    <row r="7" spans="1:7">
      <c r="A7" s="11"/>
      <c r="B7" s="14" t="s">
        <v>49</v>
      </c>
      <c r="C7" s="16"/>
      <c r="D7" s="5"/>
      <c r="E7" s="7"/>
      <c r="F7" s="11"/>
      <c r="G7" s="11"/>
    </row>
    <row r="8" spans="2:2">
      <c r="B8" t="s">
        <v>774</v>
      </c>
    </row>
  </sheetData>
  <mergeCells count="11">
    <mergeCell ref="A1:K1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pageSetup paperSize="1" orientation="portrait"/>
  <headerFooter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:K1"/>
    </sheetView>
  </sheetViews>
  <sheetFormatPr defaultColWidth="9" defaultRowHeight="14.5"/>
  <cols>
    <col min="1" max="1" width="5.27272727272727" customWidth="1"/>
  </cols>
  <sheetData>
    <row r="1" spans="1:11">
      <c r="A1" s="1" t="s">
        <v>778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8">
      <c r="A3" s="2" t="s">
        <v>38</v>
      </c>
      <c r="B3" s="3" t="s">
        <v>779</v>
      </c>
      <c r="C3" s="4"/>
      <c r="D3" s="5" t="s">
        <v>780</v>
      </c>
      <c r="E3" s="6"/>
      <c r="F3" s="6"/>
      <c r="G3" s="7"/>
      <c r="H3" s="2" t="s">
        <v>749</v>
      </c>
    </row>
    <row r="4" spans="1:8">
      <c r="A4" s="8"/>
      <c r="B4" s="9"/>
      <c r="C4" s="10"/>
      <c r="D4" s="11" t="s">
        <v>781</v>
      </c>
      <c r="E4" s="11" t="s">
        <v>782</v>
      </c>
      <c r="F4" s="11" t="s">
        <v>783</v>
      </c>
      <c r="G4" s="11" t="s">
        <v>784</v>
      </c>
      <c r="H4" s="8"/>
    </row>
    <row r="5" spans="1:8">
      <c r="A5" s="11">
        <v>1</v>
      </c>
      <c r="B5" s="12" t="s">
        <v>15</v>
      </c>
      <c r="C5" s="13"/>
      <c r="D5" s="11"/>
      <c r="E5" s="11"/>
      <c r="F5" s="11"/>
      <c r="G5" s="11"/>
      <c r="H5" s="11"/>
    </row>
    <row r="6" spans="1:8">
      <c r="A6" s="11">
        <v>2</v>
      </c>
      <c r="B6" s="12" t="s">
        <v>16</v>
      </c>
      <c r="C6" s="13"/>
      <c r="D6" s="11"/>
      <c r="E6" s="11"/>
      <c r="F6" s="11"/>
      <c r="G6" s="11"/>
      <c r="H6" s="11"/>
    </row>
    <row r="7" spans="1:8">
      <c r="A7" s="11">
        <v>3</v>
      </c>
      <c r="B7" s="12" t="s">
        <v>17</v>
      </c>
      <c r="C7" s="13"/>
      <c r="D7" s="11"/>
      <c r="E7" s="11"/>
      <c r="F7" s="11"/>
      <c r="G7" s="11"/>
      <c r="H7" s="11"/>
    </row>
    <row r="8" spans="1:8">
      <c r="A8" s="14" t="s">
        <v>49</v>
      </c>
      <c r="B8" s="15"/>
      <c r="C8" s="16"/>
      <c r="D8" s="11"/>
      <c r="E8" s="11"/>
      <c r="F8" s="11"/>
      <c r="G8" s="11"/>
      <c r="H8" s="11"/>
    </row>
    <row r="9" spans="2:6">
      <c r="B9" s="17" t="s">
        <v>774</v>
      </c>
      <c r="C9" s="17"/>
      <c r="D9" s="17"/>
      <c r="E9" s="17"/>
      <c r="F9" s="17"/>
    </row>
  </sheetData>
  <mergeCells count="9">
    <mergeCell ref="A1:K1"/>
    <mergeCell ref="D3:G3"/>
    <mergeCell ref="B6:C6"/>
    <mergeCell ref="B7:C7"/>
    <mergeCell ref="A8:C8"/>
    <mergeCell ref="B9:F9"/>
    <mergeCell ref="A3:A4"/>
    <mergeCell ref="H3:H4"/>
    <mergeCell ref="B3:C4"/>
  </mergeCells>
  <pageMargins left="0.7" right="0.7" top="0.75" bottom="0.75" header="0.3" footer="0.3"/>
  <pageSetup paperSize="1" orientation="portrait"/>
  <headerFooter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66"/>
  <sheetViews>
    <sheetView topLeftCell="A42" workbookViewId="0">
      <selection activeCell="D47" sqref="D47"/>
    </sheetView>
  </sheetViews>
  <sheetFormatPr defaultColWidth="9" defaultRowHeight="14.5"/>
  <cols>
    <col min="2" max="2" width="24.1818181818182" customWidth="1"/>
    <col min="3" max="3" width="14.4545454545455" customWidth="1"/>
    <col min="6" max="6" width="8.72727272727273" style="79" customWidth="1"/>
    <col min="8" max="8" width="9.45454545454546" customWidth="1"/>
    <col min="10" max="10" width="9.18181818181818" customWidth="1"/>
  </cols>
  <sheetData>
    <row r="2" ht="31.5" customHeight="1" spans="1:10">
      <c r="A2" s="392">
        <v>5</v>
      </c>
      <c r="B2" s="413" t="s">
        <v>166</v>
      </c>
      <c r="C2" s="414"/>
      <c r="D2" s="414"/>
      <c r="E2" s="414"/>
      <c r="F2" s="414"/>
      <c r="G2" s="414"/>
      <c r="H2" s="414"/>
      <c r="I2" s="414"/>
      <c r="J2" s="414"/>
    </row>
    <row r="4" spans="1:10">
      <c r="A4" s="415" t="s">
        <v>167</v>
      </c>
      <c r="B4" s="415"/>
      <c r="C4" s="415"/>
      <c r="D4" s="415"/>
      <c r="E4" s="415"/>
      <c r="F4" s="415"/>
      <c r="G4" s="415"/>
      <c r="H4" s="415"/>
      <c r="I4" s="415"/>
      <c r="J4" s="415"/>
    </row>
    <row r="5" spans="1:10">
      <c r="A5" s="415" t="s">
        <v>143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0">
      <c r="A6" s="241"/>
      <c r="D6" s="1"/>
      <c r="E6" s="1"/>
      <c r="F6" s="416"/>
      <c r="G6" s="1"/>
      <c r="H6" s="1"/>
      <c r="I6" s="1"/>
      <c r="J6" s="1"/>
    </row>
    <row r="7" spans="1:12">
      <c r="A7" s="398" t="s">
        <v>38</v>
      </c>
      <c r="B7" s="398" t="s">
        <v>39</v>
      </c>
      <c r="C7" s="398"/>
      <c r="D7" s="398" t="s">
        <v>144</v>
      </c>
      <c r="E7" s="398" t="s">
        <v>168</v>
      </c>
      <c r="F7" s="398"/>
      <c r="G7" s="398" t="s">
        <v>169</v>
      </c>
      <c r="H7" s="398"/>
      <c r="I7" s="398" t="s">
        <v>170</v>
      </c>
      <c r="J7" s="404"/>
      <c r="K7" s="11" t="s">
        <v>171</v>
      </c>
      <c r="L7" s="11"/>
    </row>
    <row r="8" spans="1:12">
      <c r="A8" s="398"/>
      <c r="B8" s="398"/>
      <c r="C8" s="398" t="s">
        <v>172</v>
      </c>
      <c r="D8" s="398"/>
      <c r="E8" s="398" t="s">
        <v>47</v>
      </c>
      <c r="F8" s="417" t="s">
        <v>31</v>
      </c>
      <c r="G8" s="398" t="s">
        <v>47</v>
      </c>
      <c r="H8" s="417" t="s">
        <v>31</v>
      </c>
      <c r="I8" s="398" t="s">
        <v>47</v>
      </c>
      <c r="J8" s="404" t="s">
        <v>31</v>
      </c>
      <c r="K8" s="398" t="s">
        <v>47</v>
      </c>
      <c r="L8" s="398" t="s">
        <v>31</v>
      </c>
    </row>
    <row r="9" spans="1:12">
      <c r="A9" s="398">
        <v>1</v>
      </c>
      <c r="B9" t="s">
        <v>149</v>
      </c>
      <c r="C9" t="s">
        <v>16</v>
      </c>
      <c r="D9" s="398"/>
      <c r="E9" s="398"/>
      <c r="F9" s="417"/>
      <c r="G9" s="398"/>
      <c r="H9" s="417"/>
      <c r="I9" s="398"/>
      <c r="J9" s="404"/>
      <c r="K9" s="11"/>
      <c r="L9" s="11"/>
    </row>
    <row r="10" spans="1:12">
      <c r="A10" s="398"/>
      <c r="C10" t="s">
        <v>173</v>
      </c>
      <c r="D10" s="398"/>
      <c r="E10" s="398"/>
      <c r="F10" s="417"/>
      <c r="G10" s="398"/>
      <c r="H10" s="417"/>
      <c r="I10" s="398"/>
      <c r="J10" s="404"/>
      <c r="K10" s="11"/>
      <c r="L10" s="11"/>
    </row>
    <row r="11" spans="1:12">
      <c r="A11" s="398"/>
      <c r="D11" s="418"/>
      <c r="E11" s="418"/>
      <c r="F11" s="419"/>
      <c r="G11" s="418"/>
      <c r="H11" s="419"/>
      <c r="I11" s="418"/>
      <c r="J11" s="419"/>
      <c r="K11" s="418"/>
      <c r="L11" s="436"/>
    </row>
    <row r="12" spans="1:12">
      <c r="A12" s="398">
        <v>2</v>
      </c>
      <c r="B12" s="399" t="s">
        <v>150</v>
      </c>
      <c r="C12" s="399" t="s">
        <v>174</v>
      </c>
      <c r="D12" s="398"/>
      <c r="E12" s="398"/>
      <c r="F12" s="417"/>
      <c r="G12" s="398"/>
      <c r="H12" s="417"/>
      <c r="I12" s="398"/>
      <c r="J12" s="437"/>
      <c r="K12" s="11"/>
      <c r="L12" s="46"/>
    </row>
    <row r="13" spans="1:12">
      <c r="A13" s="398"/>
      <c r="B13" s="399"/>
      <c r="C13" s="399" t="s">
        <v>175</v>
      </c>
      <c r="D13" s="398"/>
      <c r="E13" s="398"/>
      <c r="F13" s="417"/>
      <c r="G13" s="398"/>
      <c r="H13" s="417"/>
      <c r="I13" s="398"/>
      <c r="J13" s="437"/>
      <c r="K13" s="11"/>
      <c r="L13" s="46"/>
    </row>
    <row r="14" spans="1:12">
      <c r="A14" s="398"/>
      <c r="B14" s="399"/>
      <c r="C14" s="399" t="s">
        <v>176</v>
      </c>
      <c r="D14" s="398"/>
      <c r="E14" s="398"/>
      <c r="F14" s="417"/>
      <c r="G14" s="398"/>
      <c r="H14" s="417"/>
      <c r="I14" s="398"/>
      <c r="J14" s="437"/>
      <c r="K14" s="11"/>
      <c r="L14" s="46"/>
    </row>
    <row r="15" spans="1:12">
      <c r="A15" s="398"/>
      <c r="B15" s="399"/>
      <c r="C15" s="399" t="s">
        <v>177</v>
      </c>
      <c r="D15" s="398"/>
      <c r="E15" s="398"/>
      <c r="F15" s="417"/>
      <c r="G15" s="398"/>
      <c r="H15" s="417"/>
      <c r="I15" s="398"/>
      <c r="J15" s="437"/>
      <c r="K15" s="11"/>
      <c r="L15" s="46"/>
    </row>
    <row r="16" spans="1:12">
      <c r="A16" s="398"/>
      <c r="B16" s="399"/>
      <c r="C16" s="399"/>
      <c r="D16" s="418"/>
      <c r="E16" s="418"/>
      <c r="F16" s="419"/>
      <c r="G16" s="418"/>
      <c r="H16" s="419"/>
      <c r="I16" s="418"/>
      <c r="J16" s="419"/>
      <c r="K16" s="418"/>
      <c r="L16" s="436"/>
    </row>
    <row r="17" spans="1:12">
      <c r="A17" s="398">
        <v>3</v>
      </c>
      <c r="B17" s="399" t="s">
        <v>34</v>
      </c>
      <c r="C17" s="399" t="s">
        <v>178</v>
      </c>
      <c r="D17" s="418"/>
      <c r="E17" s="418"/>
      <c r="F17" s="419"/>
      <c r="G17" s="418"/>
      <c r="H17" s="419"/>
      <c r="I17" s="418"/>
      <c r="J17" s="419"/>
      <c r="K17" s="438"/>
      <c r="L17" s="436"/>
    </row>
    <row r="18" spans="1:12">
      <c r="A18" s="420"/>
      <c r="B18" s="421" t="s">
        <v>157</v>
      </c>
      <c r="C18" s="421"/>
      <c r="D18" s="422"/>
      <c r="E18" s="422"/>
      <c r="F18" s="423"/>
      <c r="G18" s="422"/>
      <c r="H18" s="419"/>
      <c r="I18" s="422"/>
      <c r="J18" s="419"/>
      <c r="K18" s="422"/>
      <c r="L18" s="436"/>
    </row>
    <row r="19" spans="1:12">
      <c r="A19" s="412" t="s">
        <v>179</v>
      </c>
      <c r="B19" s="205"/>
      <c r="C19" s="205"/>
      <c r="D19" s="17"/>
      <c r="E19" s="17"/>
      <c r="F19" s="424"/>
      <c r="G19" s="17"/>
      <c r="H19" s="424"/>
      <c r="I19" s="17"/>
      <c r="J19" s="17"/>
      <c r="L19" s="79"/>
    </row>
    <row r="20" spans="1:10">
      <c r="A20" s="242"/>
      <c r="D20" s="1"/>
      <c r="E20" s="1"/>
      <c r="F20" s="416"/>
      <c r="G20" s="1"/>
      <c r="H20" s="1"/>
      <c r="I20" s="1"/>
      <c r="J20" s="1"/>
    </row>
    <row r="21" spans="1:10">
      <c r="A21" s="242"/>
      <c r="D21" s="1"/>
      <c r="E21" s="1"/>
      <c r="F21" s="416"/>
      <c r="G21" s="1"/>
      <c r="H21" s="1"/>
      <c r="I21" s="1"/>
      <c r="J21" s="1"/>
    </row>
    <row r="22" spans="1:10">
      <c r="A22" s="415" t="s">
        <v>180</v>
      </c>
      <c r="B22" s="415"/>
      <c r="C22" s="415"/>
      <c r="D22" s="415"/>
      <c r="E22" s="415"/>
      <c r="F22" s="415"/>
      <c r="G22" s="1"/>
      <c r="H22" s="1"/>
      <c r="I22" s="1"/>
      <c r="J22" s="1"/>
    </row>
    <row r="23" spans="1:10">
      <c r="A23" s="415" t="s">
        <v>143</v>
      </c>
      <c r="B23" s="415"/>
      <c r="C23" s="415"/>
      <c r="D23" s="415"/>
      <c r="E23" s="415"/>
      <c r="F23" s="415"/>
      <c r="G23" s="1"/>
      <c r="H23" s="1"/>
      <c r="I23" s="1"/>
      <c r="J23" s="1"/>
    </row>
    <row r="25" spans="1:6">
      <c r="A25" s="11"/>
      <c r="B25" s="11" t="s">
        <v>39</v>
      </c>
      <c r="C25" s="5" t="s">
        <v>181</v>
      </c>
      <c r="D25" s="6"/>
      <c r="E25" s="6"/>
      <c r="F25" s="7"/>
    </row>
    <row r="26" spans="1:6">
      <c r="A26" s="11"/>
      <c r="B26" s="11"/>
      <c r="C26" s="18" t="s">
        <v>182</v>
      </c>
      <c r="D26" s="18" t="s">
        <v>183</v>
      </c>
      <c r="E26" s="18" t="s">
        <v>184</v>
      </c>
      <c r="F26" s="425" t="s">
        <v>185</v>
      </c>
    </row>
    <row r="27" spans="1:6">
      <c r="A27" s="11">
        <v>1</v>
      </c>
      <c r="B27" s="11" t="s">
        <v>33</v>
      </c>
      <c r="C27" s="18"/>
      <c r="D27" s="18"/>
      <c r="E27" s="18"/>
      <c r="F27" s="425"/>
    </row>
    <row r="28" spans="1:6">
      <c r="A28" s="11">
        <v>2</v>
      </c>
      <c r="B28" s="11" t="s">
        <v>15</v>
      </c>
      <c r="C28" s="18"/>
      <c r="D28" s="18"/>
      <c r="E28" s="18"/>
      <c r="F28" s="425"/>
    </row>
    <row r="29" spans="1:6">
      <c r="A29" s="11">
        <v>3</v>
      </c>
      <c r="B29" s="11" t="s">
        <v>17</v>
      </c>
      <c r="C29" s="18"/>
      <c r="D29" s="18"/>
      <c r="E29" s="18"/>
      <c r="F29" s="425"/>
    </row>
    <row r="30" spans="1:6">
      <c r="A30" s="11"/>
      <c r="B30" s="11" t="s">
        <v>186</v>
      </c>
      <c r="C30" s="18"/>
      <c r="D30" s="18"/>
      <c r="E30" s="18"/>
      <c r="F30" s="425"/>
    </row>
    <row r="31" spans="1:1">
      <c r="A31" s="412" t="s">
        <v>151</v>
      </c>
    </row>
    <row r="41" ht="15.25"/>
    <row r="42" ht="15.5" spans="1:12">
      <c r="A42" s="356" t="s">
        <v>22</v>
      </c>
      <c r="B42" s="356" t="s">
        <v>23</v>
      </c>
      <c r="C42" s="356" t="s">
        <v>187</v>
      </c>
      <c r="D42" s="426" t="s">
        <v>188</v>
      </c>
      <c r="E42" s="427"/>
      <c r="F42" s="427"/>
      <c r="G42" s="427"/>
      <c r="H42" s="427"/>
      <c r="I42" s="427"/>
      <c r="J42" s="427"/>
      <c r="K42" s="427"/>
      <c r="L42" s="439"/>
    </row>
    <row r="43" ht="15.5" spans="1:12">
      <c r="A43" s="356"/>
      <c r="B43" s="356"/>
      <c r="C43" s="356"/>
      <c r="D43" s="310" t="s">
        <v>189</v>
      </c>
      <c r="E43" s="310"/>
      <c r="F43" s="310"/>
      <c r="G43" s="428" t="s">
        <v>190</v>
      </c>
      <c r="H43" s="429"/>
      <c r="I43" s="429"/>
      <c r="J43" s="429"/>
      <c r="K43" s="429"/>
      <c r="L43" s="440"/>
    </row>
    <row r="44" ht="15.5" spans="1:12">
      <c r="A44" s="356"/>
      <c r="B44" s="356"/>
      <c r="C44" s="356"/>
      <c r="D44" s="310"/>
      <c r="E44" s="310"/>
      <c r="F44" s="310"/>
      <c r="G44" s="428" t="s">
        <v>191</v>
      </c>
      <c r="H44" s="429"/>
      <c r="I44" s="429"/>
      <c r="J44" s="428" t="s">
        <v>192</v>
      </c>
      <c r="K44" s="429"/>
      <c r="L44" s="440"/>
    </row>
    <row r="45" ht="15.5" spans="1:12">
      <c r="A45" s="307"/>
      <c r="B45" s="307"/>
      <c r="C45" s="307"/>
      <c r="D45" s="308" t="s">
        <v>12</v>
      </c>
      <c r="E45" s="308" t="s">
        <v>13</v>
      </c>
      <c r="F45" s="308" t="s">
        <v>193</v>
      </c>
      <c r="G45" s="308" t="s">
        <v>12</v>
      </c>
      <c r="H45" s="308" t="s">
        <v>13</v>
      </c>
      <c r="I45" s="308" t="s">
        <v>193</v>
      </c>
      <c r="J45" s="308" t="s">
        <v>12</v>
      </c>
      <c r="K45" s="308" t="s">
        <v>13</v>
      </c>
      <c r="L45" s="308" t="s">
        <v>193</v>
      </c>
    </row>
    <row r="46" ht="15.5" spans="1:12">
      <c r="A46" s="313">
        <v>1</v>
      </c>
      <c r="B46" s="314" t="s">
        <v>16</v>
      </c>
      <c r="C46" s="314">
        <f>'[1]9'!C43</f>
        <v>0</v>
      </c>
      <c r="D46" s="362">
        <v>1380</v>
      </c>
      <c r="E46" s="362">
        <v>1381</v>
      </c>
      <c r="F46" s="362">
        <f>SUM(D46:E46)</f>
        <v>2761</v>
      </c>
      <c r="G46" s="362">
        <v>407</v>
      </c>
      <c r="H46" s="430">
        <v>390</v>
      </c>
      <c r="I46" s="362">
        <f>SUM(G46:H46)</f>
        <v>797</v>
      </c>
      <c r="J46" s="441">
        <f>G46/D46*100</f>
        <v>29.4927536231884</v>
      </c>
      <c r="K46" s="441">
        <f>H46/E46*100</f>
        <v>28.2404055032585</v>
      </c>
      <c r="L46" s="441">
        <f>I46/F46*100</f>
        <v>28.8663527707352</v>
      </c>
    </row>
    <row r="47" ht="15.5" spans="1:12">
      <c r="A47" s="319">
        <v>2</v>
      </c>
      <c r="B47" s="314">
        <f>'[1]9'!B44</f>
        <v>0</v>
      </c>
      <c r="C47" s="314">
        <f>'[1]9'!C44</f>
        <v>0</v>
      </c>
      <c r="D47" s="362">
        <f>180+21+99+146</f>
        <v>446</v>
      </c>
      <c r="E47" s="362">
        <f>198+23+108+150</f>
        <v>479</v>
      </c>
      <c r="F47" s="362">
        <f t="shared" ref="F47:F53" si="0">SUM(D47:E47)</f>
        <v>925</v>
      </c>
      <c r="G47" s="362">
        <v>244</v>
      </c>
      <c r="H47" s="362">
        <v>239</v>
      </c>
      <c r="I47" s="362">
        <f t="shared" ref="I47:I53" si="1">SUM(G47:H47)</f>
        <v>483</v>
      </c>
      <c r="J47" s="442">
        <f t="shared" ref="J47:L53" si="2">G47/D47*100</f>
        <v>54.7085201793722</v>
      </c>
      <c r="K47" s="442">
        <f t="shared" si="2"/>
        <v>49.8956158663883</v>
      </c>
      <c r="L47" s="442">
        <f t="shared" si="2"/>
        <v>52.2162162162162</v>
      </c>
    </row>
    <row r="48" ht="15.5" spans="1:12">
      <c r="A48" s="319"/>
      <c r="B48" s="314"/>
      <c r="C48" s="314"/>
      <c r="D48" s="431">
        <f>SUM(D46:D47)</f>
        <v>1826</v>
      </c>
      <c r="E48" s="431">
        <f t="shared" ref="E48:I48" si="3">SUM(E46:E47)</f>
        <v>1860</v>
      </c>
      <c r="F48" s="431">
        <f t="shared" si="3"/>
        <v>3686</v>
      </c>
      <c r="G48" s="431">
        <f t="shared" si="3"/>
        <v>651</v>
      </c>
      <c r="H48" s="431">
        <f t="shared" si="3"/>
        <v>629</v>
      </c>
      <c r="I48" s="431">
        <f t="shared" si="3"/>
        <v>1280</v>
      </c>
      <c r="J48" s="443">
        <f>G48/D48*100</f>
        <v>35.6516976998905</v>
      </c>
      <c r="K48" s="443">
        <f>H48/E48*100</f>
        <v>33.8172043010753</v>
      </c>
      <c r="L48" s="443">
        <f>I48/F48*100</f>
        <v>34.7259902333152</v>
      </c>
    </row>
    <row r="49" ht="15.5" spans="1:12">
      <c r="A49" s="313">
        <v>3</v>
      </c>
      <c r="B49" s="314" t="s">
        <v>17</v>
      </c>
      <c r="C49" s="314">
        <f>'[1]9'!C45</f>
        <v>0</v>
      </c>
      <c r="D49" s="431">
        <v>1327</v>
      </c>
      <c r="E49" s="431">
        <v>1389</v>
      </c>
      <c r="F49" s="431">
        <f t="shared" si="0"/>
        <v>2716</v>
      </c>
      <c r="G49" s="431">
        <v>798</v>
      </c>
      <c r="H49" s="431">
        <v>666</v>
      </c>
      <c r="I49" s="431">
        <f t="shared" si="1"/>
        <v>1464</v>
      </c>
      <c r="J49" s="443">
        <f t="shared" si="2"/>
        <v>60.1356443104748</v>
      </c>
      <c r="K49" s="443">
        <f t="shared" si="2"/>
        <v>47.9481641468683</v>
      </c>
      <c r="L49" s="443">
        <f t="shared" si="2"/>
        <v>53.9027982326951</v>
      </c>
    </row>
    <row r="50" ht="15.5" spans="1:12">
      <c r="A50" s="319">
        <v>4</v>
      </c>
      <c r="B50" s="314" t="s">
        <v>15</v>
      </c>
      <c r="C50" s="314">
        <f>'[1]9'!C46</f>
        <v>0</v>
      </c>
      <c r="D50" s="362">
        <v>850</v>
      </c>
      <c r="E50" s="362">
        <v>810</v>
      </c>
      <c r="F50" s="362">
        <f t="shared" si="0"/>
        <v>1660</v>
      </c>
      <c r="G50" s="362">
        <v>325</v>
      </c>
      <c r="H50" s="362">
        <v>329</v>
      </c>
      <c r="I50" s="362">
        <f t="shared" si="1"/>
        <v>654</v>
      </c>
      <c r="J50" s="442">
        <f t="shared" si="2"/>
        <v>38.2352941176471</v>
      </c>
      <c r="K50" s="442">
        <f t="shared" si="2"/>
        <v>40.6172839506173</v>
      </c>
      <c r="L50" s="442">
        <f t="shared" si="2"/>
        <v>39.3975903614458</v>
      </c>
    </row>
    <row r="51" ht="15.5" spans="1:12">
      <c r="A51" s="313">
        <v>5</v>
      </c>
      <c r="B51" s="314">
        <f>'[1]9'!B47</f>
        <v>0</v>
      </c>
      <c r="C51" s="314">
        <f>'[1]9'!C47</f>
        <v>0</v>
      </c>
      <c r="D51" s="362">
        <v>724</v>
      </c>
      <c r="E51" s="362">
        <v>671</v>
      </c>
      <c r="F51" s="362">
        <f t="shared" si="0"/>
        <v>1395</v>
      </c>
      <c r="G51" s="362">
        <v>259</v>
      </c>
      <c r="H51" s="362">
        <v>255</v>
      </c>
      <c r="I51" s="362">
        <f t="shared" si="1"/>
        <v>514</v>
      </c>
      <c r="J51" s="442">
        <f t="shared" si="2"/>
        <v>35.7734806629834</v>
      </c>
      <c r="K51" s="442">
        <f t="shared" si="2"/>
        <v>38.0029806259314</v>
      </c>
      <c r="L51" s="442">
        <f t="shared" si="2"/>
        <v>36.8458781362007</v>
      </c>
    </row>
    <row r="52" ht="15.5" spans="1:12">
      <c r="A52" s="319">
        <v>6</v>
      </c>
      <c r="B52" s="314">
        <f>'[1]9'!B48</f>
        <v>0</v>
      </c>
      <c r="C52" s="314">
        <f>'[1]9'!C48</f>
        <v>0</v>
      </c>
      <c r="D52" s="362">
        <v>157</v>
      </c>
      <c r="E52" s="362">
        <v>170</v>
      </c>
      <c r="F52" s="362">
        <f t="shared" si="0"/>
        <v>327</v>
      </c>
      <c r="G52" s="362">
        <v>109</v>
      </c>
      <c r="H52" s="362">
        <v>131</v>
      </c>
      <c r="I52" s="362">
        <f t="shared" si="1"/>
        <v>240</v>
      </c>
      <c r="J52" s="442">
        <f t="shared" si="2"/>
        <v>69.4267515923567</v>
      </c>
      <c r="K52" s="442">
        <f t="shared" si="2"/>
        <v>77.0588235294118</v>
      </c>
      <c r="L52" s="442">
        <f t="shared" si="2"/>
        <v>73.394495412844</v>
      </c>
    </row>
    <row r="53" ht="15.5" spans="1:12">
      <c r="A53" s="313">
        <v>7</v>
      </c>
      <c r="B53" s="314">
        <f>'[1]9'!B49</f>
        <v>0</v>
      </c>
      <c r="C53" s="314">
        <f>'[1]9'!C49</f>
        <v>0</v>
      </c>
      <c r="D53" s="362">
        <v>425</v>
      </c>
      <c r="E53" s="362">
        <v>375</v>
      </c>
      <c r="F53" s="362">
        <f t="shared" si="0"/>
        <v>800</v>
      </c>
      <c r="G53" s="362">
        <v>339</v>
      </c>
      <c r="H53" s="362">
        <v>309</v>
      </c>
      <c r="I53" s="362">
        <f t="shared" si="1"/>
        <v>648</v>
      </c>
      <c r="J53" s="442">
        <f t="shared" si="2"/>
        <v>79.7647058823529</v>
      </c>
      <c r="K53" s="442">
        <f t="shared" si="2"/>
        <v>82.4</v>
      </c>
      <c r="L53" s="442">
        <f t="shared" si="2"/>
        <v>81</v>
      </c>
    </row>
    <row r="54" ht="15.5" spans="1:12">
      <c r="A54" s="319"/>
      <c r="B54" s="331"/>
      <c r="C54" s="331"/>
      <c r="D54" s="362">
        <f>SUM(D50:D53)</f>
        <v>2156</v>
      </c>
      <c r="E54" s="362">
        <f t="shared" ref="E54:I54" si="4">SUM(E50:E53)</f>
        <v>2026</v>
      </c>
      <c r="F54" s="362">
        <f t="shared" si="4"/>
        <v>4182</v>
      </c>
      <c r="G54" s="362">
        <f t="shared" si="4"/>
        <v>1032</v>
      </c>
      <c r="H54" s="362">
        <f t="shared" si="4"/>
        <v>1024</v>
      </c>
      <c r="I54" s="362">
        <f t="shared" si="4"/>
        <v>2056</v>
      </c>
      <c r="J54" s="442">
        <f>G54/D54*100</f>
        <v>47.8664192949907</v>
      </c>
      <c r="K54" s="442">
        <f>H54/E54*100</f>
        <v>50.542941757157</v>
      </c>
      <c r="L54" s="442">
        <f>I54/F54*100</f>
        <v>49.1630798660928</v>
      </c>
    </row>
    <row r="55" ht="15.5" spans="1:12">
      <c r="A55" s="432"/>
      <c r="B55" s="331"/>
      <c r="C55" s="331"/>
      <c r="D55" s="362"/>
      <c r="E55" s="362"/>
      <c r="F55" s="362"/>
      <c r="G55" s="362"/>
      <c r="H55" s="383"/>
      <c r="I55" s="362"/>
      <c r="J55" s="444"/>
      <c r="K55" s="442"/>
      <c r="L55" s="444"/>
    </row>
    <row r="56" ht="16.25" spans="1:12">
      <c r="A56" s="333" t="s">
        <v>36</v>
      </c>
      <c r="B56" s="433"/>
      <c r="C56" s="334"/>
      <c r="D56" s="365">
        <f t="shared" ref="D56:I56" si="5">SUM(D46:D55)</f>
        <v>9291</v>
      </c>
      <c r="E56" s="365">
        <f t="shared" si="5"/>
        <v>9161</v>
      </c>
      <c r="F56" s="365">
        <f t="shared" si="5"/>
        <v>18452</v>
      </c>
      <c r="G56" s="365">
        <f t="shared" si="5"/>
        <v>4164</v>
      </c>
      <c r="H56" s="365">
        <f t="shared" si="5"/>
        <v>3972</v>
      </c>
      <c r="I56" s="365">
        <f t="shared" si="5"/>
        <v>8136</v>
      </c>
      <c r="J56" s="445">
        <f>G56/D56*100</f>
        <v>44.8175653858573</v>
      </c>
      <c r="K56" s="445">
        <f>H56/E56*100</f>
        <v>43.3577120401703</v>
      </c>
      <c r="L56" s="445">
        <f>I56/F56*100</f>
        <v>44.092781270323</v>
      </c>
    </row>
    <row r="60" ht="15.5" spans="3:12">
      <c r="C60" s="20" t="s">
        <v>23</v>
      </c>
      <c r="D60" s="434" t="s">
        <v>189</v>
      </c>
      <c r="E60" s="434"/>
      <c r="F60" s="434"/>
      <c r="G60" s="434" t="s">
        <v>190</v>
      </c>
      <c r="H60" s="434"/>
      <c r="I60" s="434"/>
      <c r="J60" s="434"/>
      <c r="K60" s="434"/>
      <c r="L60" s="434"/>
    </row>
    <row r="61" ht="15.5" spans="3:12">
      <c r="C61" s="20"/>
      <c r="D61" s="434"/>
      <c r="E61" s="434"/>
      <c r="F61" s="434"/>
      <c r="G61" s="434" t="s">
        <v>191</v>
      </c>
      <c r="H61" s="434"/>
      <c r="I61" s="434"/>
      <c r="J61" s="434" t="s">
        <v>192</v>
      </c>
      <c r="K61" s="434"/>
      <c r="L61" s="434"/>
    </row>
    <row r="62" ht="15.5" spans="3:12">
      <c r="C62" s="20"/>
      <c r="D62" s="434" t="s">
        <v>12</v>
      </c>
      <c r="E62" s="434" t="s">
        <v>13</v>
      </c>
      <c r="F62" s="434" t="s">
        <v>193</v>
      </c>
      <c r="G62" s="434" t="s">
        <v>12</v>
      </c>
      <c r="H62" s="434" t="s">
        <v>13</v>
      </c>
      <c r="I62" s="434" t="s">
        <v>193</v>
      </c>
      <c r="J62" s="434" t="s">
        <v>12</v>
      </c>
      <c r="K62" s="434" t="s">
        <v>13</v>
      </c>
      <c r="L62" s="434" t="s">
        <v>193</v>
      </c>
    </row>
    <row r="63" spans="3:12">
      <c r="C63" s="11" t="s">
        <v>16</v>
      </c>
      <c r="D63" s="11">
        <v>1826</v>
      </c>
      <c r="E63" s="11">
        <v>1860</v>
      </c>
      <c r="F63" s="435">
        <v>3686</v>
      </c>
      <c r="G63" s="11">
        <v>651</v>
      </c>
      <c r="H63" s="11">
        <v>629</v>
      </c>
      <c r="I63" s="11">
        <v>1280</v>
      </c>
      <c r="J63" s="446">
        <v>35.6516976998905</v>
      </c>
      <c r="K63" s="446">
        <v>33.8172043010753</v>
      </c>
      <c r="L63" s="446">
        <v>34.7259902333152</v>
      </c>
    </row>
    <row r="64" spans="3:12">
      <c r="C64" s="11" t="s">
        <v>17</v>
      </c>
      <c r="D64" s="11">
        <v>1327</v>
      </c>
      <c r="E64" s="11">
        <v>1389</v>
      </c>
      <c r="F64" s="435">
        <v>2716</v>
      </c>
      <c r="G64" s="11">
        <v>798</v>
      </c>
      <c r="H64" s="11">
        <v>666</v>
      </c>
      <c r="I64" s="11">
        <v>1464</v>
      </c>
      <c r="J64" s="446">
        <v>60.1356443104748</v>
      </c>
      <c r="K64" s="446">
        <v>47.9481641468683</v>
      </c>
      <c r="L64" s="446">
        <v>53.9027982326951</v>
      </c>
    </row>
    <row r="65" spans="3:12">
      <c r="C65" s="11" t="s">
        <v>15</v>
      </c>
      <c r="D65" s="11">
        <v>2156</v>
      </c>
      <c r="E65" s="11">
        <v>2026</v>
      </c>
      <c r="F65" s="435">
        <v>4182</v>
      </c>
      <c r="G65" s="11">
        <v>1032</v>
      </c>
      <c r="H65" s="11">
        <v>1024</v>
      </c>
      <c r="I65" s="11">
        <v>2056</v>
      </c>
      <c r="J65" s="446">
        <v>47.8664192949907</v>
      </c>
      <c r="K65" s="446">
        <v>50.542941757157</v>
      </c>
      <c r="L65" s="446">
        <v>49.1630798660928</v>
      </c>
    </row>
    <row r="66" spans="3:12">
      <c r="C66" s="11" t="s">
        <v>102</v>
      </c>
      <c r="D66" s="11">
        <f>SUM(D63:D65)</f>
        <v>5309</v>
      </c>
      <c r="E66" s="11">
        <f t="shared" ref="E66:I66" si="6">SUM(E63:E65)</f>
        <v>5275</v>
      </c>
      <c r="F66" s="11">
        <f t="shared" si="6"/>
        <v>10584</v>
      </c>
      <c r="G66" s="11">
        <f t="shared" si="6"/>
        <v>2481</v>
      </c>
      <c r="H66" s="11">
        <f t="shared" si="6"/>
        <v>2319</v>
      </c>
      <c r="I66" s="11">
        <f t="shared" si="6"/>
        <v>4800</v>
      </c>
      <c r="J66" s="446">
        <f>G66/D66*100</f>
        <v>46.7319645884347</v>
      </c>
      <c r="K66" s="46">
        <f>H66/E66*100</f>
        <v>43.9620853080569</v>
      </c>
      <c r="L66" s="46">
        <f>I66/F66*100</f>
        <v>45.3514739229025</v>
      </c>
    </row>
  </sheetData>
  <mergeCells count="25">
    <mergeCell ref="B2:J2"/>
    <mergeCell ref="A4:J4"/>
    <mergeCell ref="A5:J5"/>
    <mergeCell ref="E7:F7"/>
    <mergeCell ref="G7:H7"/>
    <mergeCell ref="I7:J7"/>
    <mergeCell ref="A22:F22"/>
    <mergeCell ref="A23:F23"/>
    <mergeCell ref="C25:F25"/>
    <mergeCell ref="D42:L42"/>
    <mergeCell ref="G43:L43"/>
    <mergeCell ref="G44:I44"/>
    <mergeCell ref="J44:L44"/>
    <mergeCell ref="G60:L60"/>
    <mergeCell ref="G61:I61"/>
    <mergeCell ref="J61:L61"/>
    <mergeCell ref="A7:A8"/>
    <mergeCell ref="A42:A45"/>
    <mergeCell ref="B7:B8"/>
    <mergeCell ref="B42:B45"/>
    <mergeCell ref="C42:C45"/>
    <mergeCell ref="C60:C62"/>
    <mergeCell ref="D7:D8"/>
    <mergeCell ref="D60:F61"/>
    <mergeCell ref="D43:F4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86</vt:i4>
      </vt:variant>
    </vt:vector>
  </HeadingPairs>
  <TitlesOfParts>
    <vt:vector size="86" baseType="lpstr">
      <vt:lpstr>KES </vt:lpstr>
      <vt:lpstr>dp3APPKB</vt:lpstr>
      <vt:lpstr>Kemiskinan ok</vt:lpstr>
      <vt:lpstr>Gender OK</vt:lpstr>
      <vt:lpstr>kES 1ok</vt:lpstr>
      <vt:lpstr>KES 2</vt:lpstr>
      <vt:lpstr>KES 3</vt:lpstr>
      <vt:lpstr>KES 4</vt:lpstr>
      <vt:lpstr>KES 5</vt:lpstr>
      <vt:lpstr>KES 6</vt:lpstr>
      <vt:lpstr>KES 7</vt:lpstr>
      <vt:lpstr>KES 8</vt:lpstr>
      <vt:lpstr>KES 9</vt:lpstr>
      <vt:lpstr>10 kb</vt:lpstr>
      <vt:lpstr>Kemenag 11</vt:lpstr>
      <vt:lpstr>BNN 12</vt:lpstr>
      <vt:lpstr>APK 13</vt:lpstr>
      <vt:lpstr>APS 14</vt:lpstr>
      <vt:lpstr>APM 15</vt:lpstr>
      <vt:lpstr>Melek 16</vt:lpstr>
      <vt:lpstr>Pddkn 17</vt:lpstr>
      <vt:lpstr>Pdkk 18</vt:lpstr>
      <vt:lpstr>kawin</vt:lpstr>
      <vt:lpstr>Pddk 19</vt:lpstr>
      <vt:lpstr>IT 20</vt:lpstr>
      <vt:lpstr>bps 21</vt:lpstr>
      <vt:lpstr>Bappeda 22</vt:lpstr>
      <vt:lpstr>Capil 23</vt:lpstr>
      <vt:lpstr>BPS 24</vt:lpstr>
      <vt:lpstr>BPS 25</vt:lpstr>
      <vt:lpstr>UKM 26</vt:lpstr>
      <vt:lpstr>kop 27</vt:lpstr>
      <vt:lpstr>eko 28</vt:lpstr>
      <vt:lpstr>naker 29</vt:lpstr>
      <vt:lpstr>profesional 30</vt:lpstr>
      <vt:lpstr>31 kerja ok</vt:lpstr>
      <vt:lpstr>Sekwan 32</vt:lpstr>
      <vt:lpstr>sekwan 33</vt:lpstr>
      <vt:lpstr>yudikatif 34</vt:lpstr>
      <vt:lpstr>BKPSDM 35</vt:lpstr>
      <vt:lpstr>BKPSDM 36</vt:lpstr>
      <vt:lpstr>Sekwan 37</vt:lpstr>
      <vt:lpstr>BKPSDM 38</vt:lpstr>
      <vt:lpstr>Bamus,LKMD39</vt:lpstr>
      <vt:lpstr>kerja informal ok</vt:lpstr>
      <vt:lpstr>Sheet5</vt:lpstr>
      <vt:lpstr>dinsos ok</vt:lpstr>
      <vt:lpstr>lapas 40</vt:lpstr>
      <vt:lpstr>Lansia 42</vt:lpstr>
      <vt:lpstr>Lansia 43</vt:lpstr>
      <vt:lpstr>Lansia 44</vt:lpstr>
      <vt:lpstr>Cacat 45</vt:lpstr>
      <vt:lpstr>P2TP2A46 </vt:lpstr>
      <vt:lpstr>P2TP2A 47</vt:lpstr>
      <vt:lpstr>P2TP2A 48</vt:lpstr>
      <vt:lpstr>P2TP2A 49</vt:lpstr>
      <vt:lpstr>P2TP2A 50</vt:lpstr>
      <vt:lpstr>P2TP2A 51</vt:lpstr>
      <vt:lpstr>P2TP2A 52</vt:lpstr>
      <vt:lpstr>P2TP2A 53</vt:lpstr>
      <vt:lpstr>P2TP2A 54</vt:lpstr>
      <vt:lpstr>P2TP2A 55</vt:lpstr>
      <vt:lpstr>P2TP2A 56</vt:lpstr>
      <vt:lpstr>P2TP2A 57</vt:lpstr>
      <vt:lpstr>P2TP2A 58</vt:lpstr>
      <vt:lpstr>P2TP2A 59</vt:lpstr>
      <vt:lpstr>P2TP2A 60</vt:lpstr>
      <vt:lpstr>Naker 61</vt:lpstr>
      <vt:lpstr>BPS</vt:lpstr>
      <vt:lpstr>KTP </vt:lpstr>
      <vt:lpstr>Capil</vt:lpstr>
      <vt:lpstr>Sheet2</vt:lpstr>
      <vt:lpstr>PN</vt:lpstr>
      <vt:lpstr>PN 2</vt:lpstr>
      <vt:lpstr>Sheet3</vt:lpstr>
      <vt:lpstr>Akta kelhrn</vt:lpstr>
      <vt:lpstr>laju</vt:lpstr>
      <vt:lpstr>p3appkb</vt:lpstr>
      <vt:lpstr>disdikbud</vt:lpstr>
      <vt:lpstr>DINKES1</vt:lpstr>
      <vt:lpstr>DINKES2</vt:lpstr>
      <vt:lpstr>dinkes3</vt:lpstr>
      <vt:lpstr>Sheet9</vt:lpstr>
      <vt:lpstr>Sheet1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Miftahul Jannah</cp:lastModifiedBy>
  <dcterms:created xsi:type="dcterms:W3CDTF">2020-03-07T13:36:00Z</dcterms:created>
  <cp:lastPrinted>2023-07-31T04:26:00Z</cp:lastPrinted>
  <dcterms:modified xsi:type="dcterms:W3CDTF">2024-05-29T05:14:54Z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D2F5EB97F2134A648CA2BD8A809F036F_13</vt:lpwstr>
  </property>
  <property fmtid="{D5CDD505-2E9C-101B-9397-08002B2CF9AE}" pid="3" name="KSOProductBuildVer">
    <vt:lpwstr>1033-12.2.0.16909</vt:lpwstr>
  </property>
</Properties>
</file>